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updateLinks="always" codeName="EstaPasta_de_trabalho" publishItems="1"/>
  <bookViews>
    <workbookView xWindow="0" yWindow="0" windowWidth="21570" windowHeight="8805" tabRatio="849"/>
  </bookViews>
  <sheets>
    <sheet name="Índice" sheetId="13" r:id="rId1"/>
    <sheet name="Gráfico 1" sheetId="261" r:id="rId2"/>
    <sheet name="Gráfico 2" sheetId="343" r:id="rId3"/>
    <sheet name="Gráfico 3" sheetId="344" r:id="rId4"/>
    <sheet name="Gráfico 4" sheetId="351" r:id="rId5"/>
    <sheet name="Gráfico 5" sheetId="345" r:id="rId6"/>
    <sheet name="Gráfico 6" sheetId="346" r:id="rId7"/>
    <sheet name="Gráfico 7" sheetId="347" r:id="rId8"/>
    <sheet name="Gráfico 8" sheetId="348" r:id="rId9"/>
    <sheet name="Gráfico 9" sheetId="349" r:id="rId10"/>
    <sheet name="Gráfico 10" sheetId="350" r:id="rId11"/>
    <sheet name="Gráfico 11" sheetId="363" r:id="rId12"/>
    <sheet name="Gráfico 12" sheetId="364" r:id="rId13"/>
    <sheet name="Gráficos 13 e 14" sheetId="365" r:id="rId14"/>
    <sheet name="Gráficos 15 e 16" sheetId="366" r:id="rId15"/>
    <sheet name="Gráfico 17" sheetId="367" r:id="rId16"/>
    <sheet name="Gráfico 18" sheetId="368" r:id="rId17"/>
    <sheet name="Tabela 1" sheetId="353" r:id="rId18"/>
    <sheet name="Tabela 2" sheetId="354" r:id="rId19"/>
    <sheet name="Tabela 3" sheetId="355" r:id="rId20"/>
    <sheet name="Tabela 4" sheetId="356" r:id="rId21"/>
    <sheet name="Tabela 5" sheetId="357" r:id="rId22"/>
    <sheet name="Tabela 6" sheetId="358" r:id="rId23"/>
    <sheet name="Tabela 7" sheetId="359" r:id="rId24"/>
    <sheet name="Tabela 8" sheetId="360" r:id="rId25"/>
    <sheet name="Tabela 9" sheetId="361" r:id="rId26"/>
    <sheet name="Tabela 10" sheetId="362" r:id="rId27"/>
    <sheet name="Tabela 11" sheetId="300" r:id="rId28"/>
    <sheet name="Tabela 12" sheetId="301" r:id="rId29"/>
    <sheet name="Tabela 13" sheetId="302" r:id="rId30"/>
    <sheet name="Tabela 14" sheetId="321" r:id="rId31"/>
    <sheet name="Tabela 15" sheetId="318" r:id="rId32"/>
    <sheet name="Tabela 16" sheetId="319" r:id="rId33"/>
    <sheet name="Tabela 18" sheetId="331" r:id="rId34"/>
    <sheet name="Tabela 19" sheetId="333" r:id="rId35"/>
    <sheet name="Tabela 20" sheetId="334" r:id="rId36"/>
    <sheet name="Tabela 21" sheetId="335" r:id="rId37"/>
    <sheet name="Projeções da IFI" sheetId="152" r:id="rId38"/>
  </sheets>
  <calcPr calcId="152511"/>
</workbook>
</file>

<file path=xl/calcChain.xml><?xml version="1.0" encoding="utf-8"?>
<calcChain xmlns="http://schemas.openxmlformats.org/spreadsheetml/2006/main">
  <c r="H12" i="302" l="1"/>
  <c r="D12" i="302"/>
  <c r="B10" i="321"/>
  <c r="C9" i="321"/>
  <c r="C10" i="321" s="1"/>
  <c r="B8" i="321"/>
  <c r="C23" i="319"/>
  <c r="E23" i="319" s="1"/>
  <c r="B23" i="319"/>
  <c r="D22" i="319"/>
  <c r="E22" i="319" s="1"/>
  <c r="D21" i="319"/>
  <c r="E21" i="319" s="1"/>
  <c r="D20" i="319"/>
  <c r="E20" i="319" s="1"/>
  <c r="D19" i="319"/>
  <c r="E19" i="319" s="1"/>
  <c r="D18" i="319"/>
  <c r="E18" i="319" s="1"/>
  <c r="D17" i="319"/>
  <c r="E17" i="319" s="1"/>
  <c r="D16" i="319"/>
  <c r="E16" i="319" s="1"/>
  <c r="D15" i="319"/>
  <c r="E15" i="319" s="1"/>
  <c r="D14" i="319"/>
  <c r="E14" i="319" s="1"/>
  <c r="D13" i="319"/>
  <c r="E13" i="319" s="1"/>
  <c r="D12" i="319"/>
  <c r="E12" i="319" s="1"/>
  <c r="D11" i="319"/>
  <c r="D23" i="319" s="1"/>
  <c r="D10" i="319"/>
  <c r="E10" i="319" s="1"/>
  <c r="B6" i="319"/>
  <c r="B5" i="319"/>
  <c r="B7" i="319" s="1"/>
  <c r="E11" i="319" l="1"/>
  <c r="C119" i="363" l="1"/>
  <c r="C118" i="363"/>
  <c r="C117" i="363"/>
  <c r="C116" i="363"/>
  <c r="C115" i="363"/>
  <c r="C114" i="363"/>
  <c r="C113" i="363"/>
  <c r="C112" i="363"/>
  <c r="C111" i="363"/>
  <c r="C110" i="363"/>
  <c r="C109" i="363"/>
  <c r="C108" i="363"/>
  <c r="C107" i="363"/>
  <c r="C106" i="363"/>
  <c r="C105" i="363"/>
  <c r="C104" i="363"/>
  <c r="C103" i="363"/>
  <c r="C102" i="363"/>
  <c r="C101" i="363"/>
  <c r="C100" i="363"/>
  <c r="C99" i="363"/>
  <c r="C98" i="363"/>
  <c r="C97" i="363"/>
  <c r="C96" i="363"/>
  <c r="C95" i="363"/>
  <c r="C94" i="363"/>
  <c r="C93" i="363"/>
  <c r="C92" i="363"/>
  <c r="C91" i="363"/>
  <c r="C90" i="363"/>
  <c r="C89" i="363"/>
  <c r="C88" i="363"/>
  <c r="C87" i="363"/>
  <c r="C86" i="363"/>
  <c r="C85" i="363"/>
  <c r="C84" i="363"/>
  <c r="C83" i="363"/>
  <c r="C82" i="363"/>
  <c r="C81" i="363"/>
  <c r="C80" i="363"/>
  <c r="C79" i="363"/>
  <c r="C78" i="363"/>
  <c r="C77" i="363"/>
  <c r="C76" i="363"/>
  <c r="C75" i="363"/>
  <c r="C74" i="363"/>
  <c r="C73" i="363"/>
  <c r="C72" i="363"/>
  <c r="C71" i="363"/>
  <c r="C70" i="363"/>
  <c r="C69" i="363"/>
  <c r="C68" i="363"/>
  <c r="C67" i="363"/>
  <c r="C66" i="363"/>
  <c r="C65" i="363"/>
  <c r="C64" i="363"/>
  <c r="C63" i="363"/>
  <c r="C62" i="363"/>
  <c r="C61" i="363"/>
  <c r="C60" i="363"/>
  <c r="C59" i="363"/>
  <c r="C58" i="363"/>
  <c r="C57" i="363"/>
  <c r="C56" i="363"/>
  <c r="C55" i="363"/>
  <c r="C54" i="363"/>
  <c r="C53" i="363"/>
  <c r="C52" i="363"/>
  <c r="C51" i="363"/>
  <c r="C50" i="363"/>
  <c r="C49" i="363"/>
  <c r="C48" i="363"/>
  <c r="C47" i="363"/>
  <c r="C46" i="363"/>
  <c r="C45" i="363"/>
  <c r="C44" i="363"/>
  <c r="C43" i="363"/>
  <c r="C42" i="363"/>
  <c r="C41" i="363"/>
  <c r="C40" i="363"/>
  <c r="C39" i="363"/>
  <c r="C38" i="363"/>
  <c r="C37" i="363"/>
  <c r="C36" i="363"/>
  <c r="C35" i="363"/>
  <c r="C34" i="363"/>
  <c r="C33" i="363"/>
  <c r="C32" i="363"/>
  <c r="C31" i="363"/>
  <c r="C30" i="363"/>
  <c r="C29" i="363"/>
  <c r="C28" i="363"/>
  <c r="C27" i="363"/>
  <c r="C26" i="363"/>
  <c r="C25" i="363"/>
  <c r="C24" i="363"/>
  <c r="C23" i="363"/>
  <c r="C22" i="363"/>
  <c r="C21" i="363"/>
  <c r="C20" i="363"/>
  <c r="C19" i="363"/>
  <c r="C18" i="363"/>
  <c r="C17" i="363"/>
  <c r="C16" i="363"/>
  <c r="C15" i="363"/>
  <c r="C14" i="363"/>
  <c r="C13" i="363"/>
  <c r="C12" i="363"/>
  <c r="C11" i="363"/>
  <c r="C10" i="363"/>
  <c r="C9" i="363"/>
  <c r="C8" i="363"/>
  <c r="C7" i="363"/>
  <c r="C6" i="363"/>
  <c r="C5" i="363"/>
  <c r="K12" i="361" l="1"/>
  <c r="B12" i="361"/>
  <c r="E119" i="363" l="1"/>
  <c r="D11" i="360"/>
  <c r="M12" i="360"/>
  <c r="M11" i="360"/>
  <c r="J11" i="360"/>
  <c r="M10" i="360"/>
  <c r="J10" i="360"/>
  <c r="G10" i="360"/>
  <c r="M6" i="360"/>
  <c r="J9" i="360"/>
  <c r="G9" i="360"/>
  <c r="D9" i="360"/>
  <c r="M8" i="360"/>
  <c r="J8" i="360"/>
  <c r="G8" i="360"/>
  <c r="D8" i="360"/>
  <c r="M7" i="360"/>
  <c r="G7" i="360"/>
  <c r="E145" i="364" l="1"/>
  <c r="E18" i="363"/>
  <c r="E29" i="363"/>
  <c r="E53" i="363"/>
  <c r="F53" i="363" s="1"/>
  <c r="E64" i="363"/>
  <c r="E93" i="363"/>
  <c r="E107" i="363"/>
  <c r="F107" i="363" s="1"/>
  <c r="E19" i="363"/>
  <c r="E54" i="363"/>
  <c r="E82" i="363"/>
  <c r="E20" i="363"/>
  <c r="E32" i="363"/>
  <c r="E44" i="363"/>
  <c r="E70" i="363"/>
  <c r="E83" i="363"/>
  <c r="E96" i="363"/>
  <c r="F96" i="363" s="1"/>
  <c r="E111" i="363"/>
  <c r="F111" i="363" s="1"/>
  <c r="E10" i="363"/>
  <c r="E21" i="363"/>
  <c r="F21" i="363" s="1"/>
  <c r="E34" i="363"/>
  <c r="E58" i="363"/>
  <c r="E71" i="363"/>
  <c r="E84" i="363"/>
  <c r="E100" i="363"/>
  <c r="E112" i="363"/>
  <c r="F112" i="363" s="1"/>
  <c r="E5" i="363"/>
  <c r="F5" i="363" s="1"/>
  <c r="E16" i="363"/>
  <c r="E28" i="363"/>
  <c r="E39" i="363"/>
  <c r="E52" i="363"/>
  <c r="F52" i="363" s="1"/>
  <c r="E63" i="363"/>
  <c r="F63" i="363" s="1"/>
  <c r="E79" i="363"/>
  <c r="F79" i="363" s="1"/>
  <c r="E92" i="363"/>
  <c r="E106" i="363"/>
  <c r="E6" i="363"/>
  <c r="E42" i="363"/>
  <c r="E80" i="363"/>
  <c r="F80" i="363" s="1"/>
  <c r="E7" i="363"/>
  <c r="E30" i="363"/>
  <c r="E43" i="363"/>
  <c r="E69" i="363"/>
  <c r="E94" i="363"/>
  <c r="E110" i="363"/>
  <c r="E8" i="363"/>
  <c r="F8" i="363" s="1"/>
  <c r="E56" i="363"/>
  <c r="E46" i="363"/>
  <c r="E11" i="363"/>
  <c r="E23" i="363"/>
  <c r="F23" i="363" s="1"/>
  <c r="E36" i="363"/>
  <c r="E47" i="363"/>
  <c r="E60" i="363"/>
  <c r="E72" i="363"/>
  <c r="E85" i="363"/>
  <c r="F85" i="363" s="1"/>
  <c r="E101" i="363"/>
  <c r="E115" i="363"/>
  <c r="F115" i="363" s="1"/>
  <c r="E12" i="363"/>
  <c r="F12" i="363" s="1"/>
  <c r="E26" i="363"/>
  <c r="E37" i="363"/>
  <c r="E48" i="363"/>
  <c r="E61" i="363"/>
  <c r="E74" i="363"/>
  <c r="E90" i="363"/>
  <c r="F90" i="363" s="1"/>
  <c r="E102" i="363"/>
  <c r="E116" i="363"/>
  <c r="E15" i="363"/>
  <c r="F15" i="363" s="1"/>
  <c r="E27" i="363"/>
  <c r="E38" i="363"/>
  <c r="E51" i="363"/>
  <c r="F51" i="363" s="1"/>
  <c r="E62" i="363"/>
  <c r="E75" i="363"/>
  <c r="E91" i="363"/>
  <c r="E103" i="363"/>
  <c r="E117" i="363"/>
  <c r="F117" i="363" s="1"/>
  <c r="G38" i="364"/>
  <c r="F61" i="363"/>
  <c r="E14" i="363"/>
  <c r="E24" i="363"/>
  <c r="F24" i="363" s="1"/>
  <c r="E35" i="363"/>
  <c r="E45" i="363"/>
  <c r="E55" i="363"/>
  <c r="E66" i="363"/>
  <c r="E76" i="363"/>
  <c r="E87" i="363"/>
  <c r="E98" i="363"/>
  <c r="F98" i="363" s="1"/>
  <c r="E108" i="363"/>
  <c r="F108" i="363" s="1"/>
  <c r="E118" i="363"/>
  <c r="F118" i="363" s="1"/>
  <c r="E67" i="363"/>
  <c r="F67" i="363" s="1"/>
  <c r="E78" i="363"/>
  <c r="E88" i="363"/>
  <c r="E99" i="363"/>
  <c r="E109" i="363"/>
  <c r="F7" i="363"/>
  <c r="F106" i="363"/>
  <c r="F34" i="363"/>
  <c r="G11" i="360"/>
  <c r="M9" i="360"/>
  <c r="J7" i="360"/>
  <c r="F119" i="363"/>
  <c r="D10" i="360"/>
  <c r="D7" i="360"/>
  <c r="E113" i="363"/>
  <c r="E105" i="363"/>
  <c r="E97" i="363"/>
  <c r="E89" i="363"/>
  <c r="E81" i="363"/>
  <c r="E73" i="363"/>
  <c r="E65" i="363"/>
  <c r="E57" i="363"/>
  <c r="E49" i="363"/>
  <c r="E41" i="363"/>
  <c r="E33" i="363"/>
  <c r="E25" i="363"/>
  <c r="E17" i="363"/>
  <c r="E9" i="363"/>
  <c r="E13" i="363"/>
  <c r="E22" i="363"/>
  <c r="E31" i="363"/>
  <c r="E40" i="363"/>
  <c r="E50" i="363"/>
  <c r="E59" i="363"/>
  <c r="E68" i="363"/>
  <c r="E77" i="363"/>
  <c r="E86" i="363"/>
  <c r="E95" i="363"/>
  <c r="E104" i="363"/>
  <c r="E114" i="363"/>
  <c r="F114" i="363" s="1"/>
  <c r="E146" i="364"/>
  <c r="E39" i="364"/>
  <c r="E74" i="364" l="1"/>
  <c r="G51" i="364"/>
  <c r="E51" i="364"/>
  <c r="G26" i="364"/>
  <c r="E50" i="364"/>
  <c r="E75" i="364"/>
  <c r="G109" i="364"/>
  <c r="E154" i="364"/>
  <c r="G23" i="364"/>
  <c r="H81" i="363"/>
  <c r="H71" i="363"/>
  <c r="H72" i="363"/>
  <c r="F77" i="363"/>
  <c r="F69" i="363"/>
  <c r="H40" i="363"/>
  <c r="G32" i="363"/>
  <c r="G45" i="363"/>
  <c r="H82" i="363"/>
  <c r="F88" i="363"/>
  <c r="F81" i="363"/>
  <c r="F25" i="363"/>
  <c r="H100" i="363"/>
  <c r="F72" i="363"/>
  <c r="F43" i="363"/>
  <c r="H75" i="363"/>
  <c r="F116" i="363"/>
  <c r="H77" i="363"/>
  <c r="F68" i="363"/>
  <c r="E140" i="364"/>
  <c r="E141" i="364"/>
  <c r="E46" i="364"/>
  <c r="E47" i="364"/>
  <c r="E41" i="364"/>
  <c r="G78" i="363"/>
  <c r="E36" i="364"/>
  <c r="H91" i="363"/>
  <c r="H34" i="363"/>
  <c r="E45" i="364"/>
  <c r="G31" i="364"/>
  <c r="H98" i="363"/>
  <c r="E35" i="364"/>
  <c r="H62" i="363"/>
  <c r="H43" i="363"/>
  <c r="G34" i="364"/>
  <c r="H66" i="363"/>
  <c r="F33" i="363"/>
  <c r="H52" i="363"/>
  <c r="F124" i="364"/>
  <c r="F35" i="363"/>
  <c r="G46" i="363"/>
  <c r="G131" i="364"/>
  <c r="E55" i="364"/>
  <c r="H29" i="363"/>
  <c r="H65" i="363"/>
  <c r="G19" i="363"/>
  <c r="G28" i="364"/>
  <c r="G80" i="363"/>
  <c r="F109" i="363"/>
  <c r="G88" i="363"/>
  <c r="H93" i="363"/>
  <c r="H22" i="363"/>
  <c r="H86" i="363"/>
  <c r="H73" i="363"/>
  <c r="G62" i="364"/>
  <c r="G33" i="364"/>
  <c r="H17" i="363"/>
  <c r="E131" i="364"/>
  <c r="E82" i="364"/>
  <c r="E76" i="364"/>
  <c r="E144" i="364"/>
  <c r="H20" i="363"/>
  <c r="H83" i="363"/>
  <c r="F62" i="364"/>
  <c r="H16" i="363"/>
  <c r="E84" i="364"/>
  <c r="E149" i="364"/>
  <c r="H26" i="363"/>
  <c r="G101" i="364"/>
  <c r="G102" i="364"/>
  <c r="G154" i="364"/>
  <c r="G116" i="364"/>
  <c r="G22" i="364"/>
  <c r="E147" i="364"/>
  <c r="F109" i="364"/>
  <c r="F22" i="364"/>
  <c r="F25" i="364"/>
  <c r="F67" i="364"/>
  <c r="F68" i="364"/>
  <c r="F150" i="364"/>
  <c r="F30" i="364"/>
  <c r="F114" i="364"/>
  <c r="F88" i="364"/>
  <c r="E98" i="364"/>
  <c r="E97" i="364"/>
  <c r="E94" i="364"/>
  <c r="E72" i="364"/>
  <c r="E69" i="364"/>
  <c r="E68" i="364"/>
  <c r="E71" i="364"/>
  <c r="E65" i="364"/>
  <c r="H51" i="363"/>
  <c r="H49" i="363"/>
  <c r="H46" i="363"/>
  <c r="H47" i="363"/>
  <c r="H48" i="363"/>
  <c r="H45" i="363"/>
  <c r="H50" i="363"/>
  <c r="H116" i="363"/>
  <c r="H112" i="363"/>
  <c r="E60" i="364"/>
  <c r="H115" i="363"/>
  <c r="H111" i="363"/>
  <c r="H113" i="363"/>
  <c r="H110" i="363"/>
  <c r="F104" i="363"/>
  <c r="H109" i="363"/>
  <c r="H42" i="363"/>
  <c r="H41" i="363"/>
  <c r="H39" i="363"/>
  <c r="H37" i="363"/>
  <c r="H38" i="363"/>
  <c r="F31" i="363"/>
  <c r="H60" i="363"/>
  <c r="F49" i="363"/>
  <c r="H58" i="363"/>
  <c r="H55" i="363"/>
  <c r="H54" i="363"/>
  <c r="H57" i="363"/>
  <c r="H56" i="363"/>
  <c r="H59" i="363"/>
  <c r="H53" i="363"/>
  <c r="F113" i="363"/>
  <c r="H118" i="363"/>
  <c r="H119" i="363"/>
  <c r="G82" i="364"/>
  <c r="G81" i="364"/>
  <c r="G53" i="364"/>
  <c r="G52" i="364"/>
  <c r="G97" i="364"/>
  <c r="G87" i="364"/>
  <c r="G95" i="364"/>
  <c r="G93" i="364"/>
  <c r="G89" i="364"/>
  <c r="G16" i="364"/>
  <c r="G80" i="364"/>
  <c r="G144" i="364"/>
  <c r="G143" i="364"/>
  <c r="G155" i="364"/>
  <c r="F57" i="364"/>
  <c r="F45" i="364"/>
  <c r="F142" i="364"/>
  <c r="F81" i="364"/>
  <c r="F78" i="364"/>
  <c r="F37" i="364"/>
  <c r="F110" i="364"/>
  <c r="F24" i="364"/>
  <c r="F152" i="364"/>
  <c r="F151" i="364"/>
  <c r="E18" i="364"/>
  <c r="H104" i="363"/>
  <c r="G79" i="364"/>
  <c r="G78" i="364"/>
  <c r="G122" i="364"/>
  <c r="G119" i="364"/>
  <c r="G121" i="364"/>
  <c r="G100" i="364"/>
  <c r="G99" i="364"/>
  <c r="G74" i="364"/>
  <c r="G73" i="364"/>
  <c r="G69" i="364"/>
  <c r="G70" i="364"/>
  <c r="G107" i="364"/>
  <c r="G127" i="364"/>
  <c r="G125" i="364"/>
  <c r="G98" i="364"/>
  <c r="G105" i="364"/>
  <c r="G24" i="364"/>
  <c r="G88" i="364"/>
  <c r="G152" i="364"/>
  <c r="F73" i="364"/>
  <c r="F42" i="364"/>
  <c r="F44" i="364"/>
  <c r="F43" i="364"/>
  <c r="F66" i="364"/>
  <c r="F87" i="364"/>
  <c r="F86" i="364"/>
  <c r="F17" i="364"/>
  <c r="F91" i="364"/>
  <c r="F27" i="364"/>
  <c r="F41" i="364"/>
  <c r="F46" i="364"/>
  <c r="F119" i="364"/>
  <c r="F118" i="364"/>
  <c r="F32" i="364"/>
  <c r="F96" i="364"/>
  <c r="G91" i="364"/>
  <c r="E64" i="364"/>
  <c r="E62" i="364"/>
  <c r="E66" i="364"/>
  <c r="E26" i="364"/>
  <c r="E93" i="364"/>
  <c r="G116" i="363"/>
  <c r="F105" i="363"/>
  <c r="G115" i="363"/>
  <c r="G56" i="363"/>
  <c r="F45" i="363"/>
  <c r="F83" i="363"/>
  <c r="G94" i="363"/>
  <c r="F20" i="363"/>
  <c r="G31" i="363"/>
  <c r="G104" i="363"/>
  <c r="F93" i="363"/>
  <c r="G57" i="363"/>
  <c r="F46" i="363"/>
  <c r="F110" i="363"/>
  <c r="G117" i="363"/>
  <c r="G119" i="363"/>
  <c r="G140" i="364"/>
  <c r="G113" i="364"/>
  <c r="F41" i="363"/>
  <c r="H117" i="363"/>
  <c r="G20" i="364"/>
  <c r="F131" i="364"/>
  <c r="F52" i="364"/>
  <c r="E107" i="364"/>
  <c r="E106" i="364"/>
  <c r="E105" i="364"/>
  <c r="E103" i="364"/>
  <c r="E127" i="364"/>
  <c r="E128" i="364"/>
  <c r="E126" i="364"/>
  <c r="F64" i="363"/>
  <c r="G75" i="363"/>
  <c r="G74" i="363"/>
  <c r="G112" i="363"/>
  <c r="F101" i="363"/>
  <c r="G30" i="363"/>
  <c r="F19" i="363"/>
  <c r="F29" i="363"/>
  <c r="G40" i="363"/>
  <c r="F103" i="363"/>
  <c r="G114" i="363"/>
  <c r="G65" i="363"/>
  <c r="F54" i="363"/>
  <c r="G61" i="363"/>
  <c r="G60" i="363"/>
  <c r="G63" i="363"/>
  <c r="G62" i="363"/>
  <c r="F99" i="363"/>
  <c r="G110" i="363"/>
  <c r="G107" i="363"/>
  <c r="G108" i="363"/>
  <c r="G106" i="363"/>
  <c r="G109" i="363"/>
  <c r="F76" i="364"/>
  <c r="F98" i="364"/>
  <c r="E53" i="364"/>
  <c r="G110" i="364"/>
  <c r="E63" i="364"/>
  <c r="E34" i="364"/>
  <c r="E33" i="364"/>
  <c r="E30" i="364"/>
  <c r="E31" i="364"/>
  <c r="E99" i="364"/>
  <c r="E101" i="364"/>
  <c r="E25" i="364"/>
  <c r="E136" i="364"/>
  <c r="E130" i="364"/>
  <c r="E133" i="364"/>
  <c r="E135" i="364"/>
  <c r="E132" i="364"/>
  <c r="E129" i="364"/>
  <c r="E91" i="364"/>
  <c r="E57" i="364"/>
  <c r="G99" i="363"/>
  <c r="F89" i="363"/>
  <c r="G100" i="363"/>
  <c r="F54" i="364"/>
  <c r="E125" i="364"/>
  <c r="E124" i="364"/>
  <c r="E123" i="364"/>
  <c r="E121" i="364"/>
  <c r="E122" i="364"/>
  <c r="E117" i="364"/>
  <c r="E52" i="364"/>
  <c r="E49" i="364"/>
  <c r="E48" i="364"/>
  <c r="E37" i="364"/>
  <c r="E38" i="364"/>
  <c r="E44" i="364"/>
  <c r="E112" i="364"/>
  <c r="E110" i="364"/>
  <c r="E109" i="364"/>
  <c r="E111" i="364"/>
  <c r="E108" i="364"/>
  <c r="G153" i="364"/>
  <c r="G83" i="363"/>
  <c r="G36" i="363"/>
  <c r="F40" i="363"/>
  <c r="G47" i="364"/>
  <c r="F87" i="363"/>
  <c r="G98" i="363"/>
  <c r="F36" i="364"/>
  <c r="F141" i="364"/>
  <c r="G64" i="363"/>
  <c r="H114" i="363"/>
  <c r="E21" i="364"/>
  <c r="H70" i="363"/>
  <c r="H69" i="363"/>
  <c r="H36" i="363"/>
  <c r="H35" i="363"/>
  <c r="G27" i="363"/>
  <c r="F16" i="363"/>
  <c r="G48" i="363"/>
  <c r="F37" i="363"/>
  <c r="G93" i="363"/>
  <c r="F82" i="363"/>
  <c r="F92" i="363"/>
  <c r="G103" i="363"/>
  <c r="G86" i="363"/>
  <c r="F75" i="363"/>
  <c r="G41" i="363"/>
  <c r="F30" i="363"/>
  <c r="G105" i="363"/>
  <c r="F94" i="363"/>
  <c r="E77" i="364"/>
  <c r="G145" i="364"/>
  <c r="G49" i="364"/>
  <c r="G21" i="364"/>
  <c r="G137" i="364"/>
  <c r="G75" i="364"/>
  <c r="G66" i="364"/>
  <c r="G149" i="364"/>
  <c r="G77" i="364"/>
  <c r="G150" i="364"/>
  <c r="G64" i="364"/>
  <c r="G128" i="364"/>
  <c r="F13" i="363"/>
  <c r="G24" i="363"/>
  <c r="G35" i="363"/>
  <c r="D6" i="360"/>
  <c r="D12" i="360"/>
  <c r="G18" i="364"/>
  <c r="F95" i="363"/>
  <c r="G42" i="364"/>
  <c r="G146" i="364"/>
  <c r="F139" i="364"/>
  <c r="F146" i="364"/>
  <c r="F31" i="364"/>
  <c r="F35" i="364"/>
  <c r="F117" i="364"/>
  <c r="F100" i="364"/>
  <c r="F60" i="364"/>
  <c r="F143" i="364"/>
  <c r="F153" i="364"/>
  <c r="F93" i="364"/>
  <c r="F19" i="364"/>
  <c r="F92" i="364"/>
  <c r="F72" i="364"/>
  <c r="F136" i="364"/>
  <c r="E73" i="364"/>
  <c r="G44" i="363"/>
  <c r="G20" i="363"/>
  <c r="H89" i="363"/>
  <c r="F130" i="364"/>
  <c r="G111" i="364"/>
  <c r="E116" i="364"/>
  <c r="E43" i="364"/>
  <c r="E42" i="364"/>
  <c r="E56" i="364"/>
  <c r="E54" i="364"/>
  <c r="E120" i="364"/>
  <c r="E119" i="364"/>
  <c r="E67" i="364"/>
  <c r="H61" i="363"/>
  <c r="H44" i="363"/>
  <c r="H108" i="363"/>
  <c r="G38" i="363"/>
  <c r="F27" i="363"/>
  <c r="G76" i="363"/>
  <c r="F65" i="363"/>
  <c r="F100" i="363"/>
  <c r="G111" i="363"/>
  <c r="F11" i="363"/>
  <c r="G22" i="363"/>
  <c r="G95" i="363"/>
  <c r="F84" i="363"/>
  <c r="G49" i="363"/>
  <c r="F38" i="363"/>
  <c r="G113" i="363"/>
  <c r="F102" i="363"/>
  <c r="E58" i="364"/>
  <c r="G124" i="364"/>
  <c r="G83" i="364"/>
  <c r="G67" i="364"/>
  <c r="G43" i="364"/>
  <c r="G147" i="364"/>
  <c r="G85" i="364"/>
  <c r="G63" i="364"/>
  <c r="G76" i="364"/>
  <c r="G86" i="364"/>
  <c r="G72" i="364"/>
  <c r="G136" i="364"/>
  <c r="H102" i="363"/>
  <c r="F115" i="364"/>
  <c r="G91" i="363"/>
  <c r="G26" i="363"/>
  <c r="F137" i="364"/>
  <c r="G23" i="363"/>
  <c r="F95" i="364"/>
  <c r="F26" i="364"/>
  <c r="F47" i="364"/>
  <c r="F53" i="364"/>
  <c r="F135" i="364"/>
  <c r="F122" i="364"/>
  <c r="F70" i="364"/>
  <c r="F154" i="364"/>
  <c r="F20" i="364"/>
  <c r="F103" i="364"/>
  <c r="F28" i="364"/>
  <c r="F101" i="364"/>
  <c r="F16" i="364"/>
  <c r="F80" i="364"/>
  <c r="F144" i="364"/>
  <c r="F94" i="364"/>
  <c r="H18" i="363"/>
  <c r="F9" i="363"/>
  <c r="F89" i="364"/>
  <c r="H27" i="363"/>
  <c r="H103" i="363"/>
  <c r="G118" i="363"/>
  <c r="E16" i="364"/>
  <c r="H68" i="363"/>
  <c r="H67" i="363"/>
  <c r="H64" i="363"/>
  <c r="H63" i="363"/>
  <c r="G58" i="364"/>
  <c r="G115" i="364"/>
  <c r="G84" i="364"/>
  <c r="G117" i="364"/>
  <c r="G108" i="364"/>
  <c r="G32" i="364"/>
  <c r="G34" i="363"/>
  <c r="E137" i="364"/>
  <c r="F75" i="364"/>
  <c r="F23" i="364"/>
  <c r="F58" i="364"/>
  <c r="F63" i="364"/>
  <c r="F85" i="364"/>
  <c r="F107" i="364"/>
  <c r="F105" i="364"/>
  <c r="F38" i="364"/>
  <c r="F18" i="364"/>
  <c r="F102" i="364"/>
  <c r="F59" i="364"/>
  <c r="F51" i="364"/>
  <c r="F134" i="364"/>
  <c r="F55" i="364"/>
  <c r="F129" i="364"/>
  <c r="F40" i="364"/>
  <c r="F104" i="364"/>
  <c r="F108" i="364"/>
  <c r="H31" i="363"/>
  <c r="G60" i="364"/>
  <c r="G101" i="363"/>
  <c r="G18" i="363"/>
  <c r="H30" i="363"/>
  <c r="E153" i="364"/>
  <c r="E79" i="364"/>
  <c r="E24" i="364"/>
  <c r="E23" i="364"/>
  <c r="E22" i="364"/>
  <c r="E86" i="364"/>
  <c r="E88" i="364"/>
  <c r="E85" i="364"/>
  <c r="E152" i="364"/>
  <c r="E151" i="364"/>
  <c r="H97" i="363"/>
  <c r="H96" i="363"/>
  <c r="H24" i="363"/>
  <c r="H76" i="363"/>
  <c r="G61" i="364"/>
  <c r="E59" i="364"/>
  <c r="G71" i="363"/>
  <c r="F60" i="363"/>
  <c r="G102" i="363"/>
  <c r="F91" i="363"/>
  <c r="G29" i="363"/>
  <c r="F18" i="363"/>
  <c r="F47" i="363"/>
  <c r="G58" i="363"/>
  <c r="G59" i="363"/>
  <c r="F48" i="363"/>
  <c r="G17" i="363"/>
  <c r="F6" i="363"/>
  <c r="G81" i="363"/>
  <c r="F70" i="363"/>
  <c r="G37" i="364"/>
  <c r="G133" i="364"/>
  <c r="G94" i="364"/>
  <c r="G44" i="364"/>
  <c r="G138" i="364"/>
  <c r="G35" i="364"/>
  <c r="G118" i="364"/>
  <c r="G50" i="364"/>
  <c r="G123" i="364"/>
  <c r="G40" i="364"/>
  <c r="G104" i="364"/>
  <c r="E150" i="364"/>
  <c r="G69" i="363"/>
  <c r="F58" i="363"/>
  <c r="J12" i="360"/>
  <c r="J6" i="360"/>
  <c r="E81" i="364"/>
  <c r="F34" i="364"/>
  <c r="F77" i="364"/>
  <c r="F84" i="364"/>
  <c r="F106" i="364"/>
  <c r="F127" i="364"/>
  <c r="F121" i="364"/>
  <c r="F49" i="364"/>
  <c r="F29" i="364"/>
  <c r="F113" i="364"/>
  <c r="F90" i="364"/>
  <c r="F61" i="364"/>
  <c r="F145" i="364"/>
  <c r="F65" i="364"/>
  <c r="F138" i="364"/>
  <c r="F48" i="364"/>
  <c r="F112" i="364"/>
  <c r="E114" i="364"/>
  <c r="E20" i="364"/>
  <c r="F50" i="363"/>
  <c r="F33" i="364"/>
  <c r="G28" i="363"/>
  <c r="G36" i="364"/>
  <c r="H74" i="363"/>
  <c r="G134" i="364"/>
  <c r="H19" i="363"/>
  <c r="H99" i="363"/>
  <c r="H106" i="363"/>
  <c r="H105" i="363"/>
  <c r="E143" i="364"/>
  <c r="E32" i="364"/>
  <c r="E28" i="364"/>
  <c r="H84" i="363"/>
  <c r="H95" i="363"/>
  <c r="G19" i="364"/>
  <c r="F44" i="363"/>
  <c r="G54" i="363"/>
  <c r="G55" i="363"/>
  <c r="G47" i="363"/>
  <c r="F36" i="363"/>
  <c r="G67" i="363"/>
  <c r="F56" i="363"/>
  <c r="F57" i="363"/>
  <c r="G68" i="363"/>
  <c r="G25" i="363"/>
  <c r="F14" i="363"/>
  <c r="G89" i="363"/>
  <c r="F78" i="363"/>
  <c r="E148" i="364"/>
  <c r="E90" i="364"/>
  <c r="E27" i="364"/>
  <c r="G27" i="364"/>
  <c r="G17" i="364"/>
  <c r="G151" i="364"/>
  <c r="G106" i="364"/>
  <c r="G54" i="364"/>
  <c r="G148" i="364"/>
  <c r="G45" i="364"/>
  <c r="G129" i="364"/>
  <c r="G59" i="364"/>
  <c r="G132" i="364"/>
  <c r="G48" i="364"/>
  <c r="G112" i="364"/>
  <c r="G53" i="363"/>
  <c r="F42" i="363"/>
  <c r="G52" i="363"/>
  <c r="H25" i="363"/>
  <c r="G16" i="363"/>
  <c r="G90" i="363"/>
  <c r="E115" i="364"/>
  <c r="H85" i="363"/>
  <c r="F97" i="364"/>
  <c r="F99" i="364"/>
  <c r="F126" i="364"/>
  <c r="F149" i="364"/>
  <c r="F140" i="364"/>
  <c r="F69" i="364"/>
  <c r="F39" i="364"/>
  <c r="F123" i="364"/>
  <c r="F111" i="364"/>
  <c r="F71" i="364"/>
  <c r="F155" i="364"/>
  <c r="F74" i="364"/>
  <c r="F147" i="364"/>
  <c r="F56" i="364"/>
  <c r="F120" i="364"/>
  <c r="F59" i="363"/>
  <c r="E118" i="364"/>
  <c r="E113" i="364"/>
  <c r="E29" i="364"/>
  <c r="H101" i="363"/>
  <c r="E155" i="364"/>
  <c r="G79" i="363"/>
  <c r="E89" i="364"/>
  <c r="E80" i="364"/>
  <c r="H33" i="363"/>
  <c r="H32" i="363"/>
  <c r="E138" i="364"/>
  <c r="F76" i="363"/>
  <c r="G87" i="363"/>
  <c r="F73" i="363"/>
  <c r="G84" i="363"/>
  <c r="G39" i="363"/>
  <c r="F28" i="363"/>
  <c r="G50" i="363"/>
  <c r="F39" i="363"/>
  <c r="G73" i="363"/>
  <c r="F62" i="363"/>
  <c r="G72" i="363"/>
  <c r="G142" i="364"/>
  <c r="G25" i="364"/>
  <c r="G41" i="364"/>
  <c r="G114" i="364"/>
  <c r="G96" i="364"/>
  <c r="G82" i="363"/>
  <c r="F71" i="363"/>
  <c r="G130" i="364"/>
  <c r="H23" i="363"/>
  <c r="E70" i="364"/>
  <c r="E96" i="364"/>
  <c r="E95" i="364"/>
  <c r="H88" i="363"/>
  <c r="H87" i="363"/>
  <c r="E134" i="364"/>
  <c r="E61" i="364"/>
  <c r="E40" i="364"/>
  <c r="E104" i="364"/>
  <c r="E100" i="364"/>
  <c r="H79" i="363"/>
  <c r="H78" i="363"/>
  <c r="H28" i="363"/>
  <c r="F17" i="363"/>
  <c r="H92" i="363"/>
  <c r="E139" i="364"/>
  <c r="E142" i="364"/>
  <c r="H107" i="363"/>
  <c r="F32" i="363"/>
  <c r="G43" i="363"/>
  <c r="G21" i="363"/>
  <c r="F10" i="363"/>
  <c r="F55" i="363"/>
  <c r="G66" i="363"/>
  <c r="G85" i="363"/>
  <c r="F74" i="363"/>
  <c r="G77" i="363"/>
  <c r="F66" i="363"/>
  <c r="G33" i="363"/>
  <c r="F22" i="363"/>
  <c r="G97" i="363"/>
  <c r="F86" i="363"/>
  <c r="G96" i="363"/>
  <c r="E78" i="364"/>
  <c r="E17" i="364"/>
  <c r="G46" i="364"/>
  <c r="G30" i="364"/>
  <c r="G126" i="364"/>
  <c r="G65" i="364"/>
  <c r="G55" i="364"/>
  <c r="G139" i="364"/>
  <c r="G68" i="364"/>
  <c r="G141" i="364"/>
  <c r="G56" i="364"/>
  <c r="G120" i="364"/>
  <c r="E87" i="364"/>
  <c r="G37" i="363"/>
  <c r="F26" i="363"/>
  <c r="G29" i="364"/>
  <c r="F97" i="363"/>
  <c r="G57" i="364"/>
  <c r="G12" i="360"/>
  <c r="G6" i="360"/>
  <c r="G51" i="363"/>
  <c r="H94" i="363"/>
  <c r="G92" i="364"/>
  <c r="H80" i="363"/>
  <c r="G103" i="364"/>
  <c r="E92" i="364"/>
  <c r="H21" i="363"/>
  <c r="F116" i="364"/>
  <c r="F125" i="364"/>
  <c r="F148" i="364"/>
  <c r="F21" i="364"/>
  <c r="F79" i="364"/>
  <c r="F50" i="364"/>
  <c r="F133" i="364"/>
  <c r="F132" i="364"/>
  <c r="F82" i="364"/>
  <c r="F83" i="364"/>
  <c r="F64" i="364"/>
  <c r="F128" i="364"/>
  <c r="G39" i="364"/>
  <c r="E83" i="364"/>
  <c r="G70" i="363"/>
  <c r="G42" i="363"/>
  <c r="G90" i="364"/>
  <c r="E102" i="364"/>
  <c r="E19" i="364"/>
  <c r="H90" i="363"/>
  <c r="G92" i="363"/>
  <c r="G71" i="364"/>
  <c r="G135" i="364"/>
  <c r="I118" i="363" l="1"/>
  <c r="I62" i="363"/>
  <c r="I109" i="363"/>
  <c r="I44" i="363"/>
  <c r="I40" i="363"/>
  <c r="I38" i="363"/>
  <c r="I90" i="363"/>
  <c r="I117" i="363"/>
  <c r="I42" i="363"/>
  <c r="I59" i="363"/>
  <c r="I115" i="363"/>
  <c r="I119" i="363"/>
  <c r="I32" i="363"/>
  <c r="I91" i="363"/>
  <c r="I24" i="363"/>
  <c r="I57" i="363"/>
  <c r="I56" i="363"/>
  <c r="I99" i="363"/>
  <c r="I20" i="363"/>
  <c r="I95" i="363"/>
  <c r="I116" i="363"/>
  <c r="I79" i="363"/>
  <c r="I43" i="363"/>
  <c r="I63" i="363"/>
  <c r="I26" i="363"/>
  <c r="I75" i="363"/>
  <c r="I71" i="363"/>
  <c r="I88" i="363"/>
  <c r="I87" i="363"/>
  <c r="I68" i="363"/>
  <c r="I30" i="363"/>
  <c r="I52" i="363"/>
  <c r="I85" i="363"/>
  <c r="I18" i="363"/>
  <c r="I101" i="363"/>
  <c r="I53" i="363"/>
  <c r="I34" i="363"/>
  <c r="I58" i="363"/>
  <c r="I22" i="363"/>
  <c r="I103" i="363"/>
  <c r="I65" i="363"/>
  <c r="I112" i="363"/>
  <c r="I77" i="363"/>
  <c r="I73" i="363"/>
  <c r="I55" i="363"/>
  <c r="I54" i="363"/>
  <c r="I106" i="363"/>
  <c r="I108" i="363"/>
  <c r="I50" i="363"/>
  <c r="I105" i="363"/>
  <c r="I93" i="363"/>
  <c r="I98" i="363"/>
  <c r="I107" i="363"/>
  <c r="I31" i="363"/>
  <c r="I72" i="363"/>
  <c r="I84" i="363"/>
  <c r="I83" i="363"/>
  <c r="I23" i="363"/>
  <c r="I82" i="363"/>
  <c r="I27" i="363"/>
  <c r="I61" i="363"/>
  <c r="I37" i="363"/>
  <c r="I39" i="363"/>
  <c r="I47" i="363"/>
  <c r="I46" i="363"/>
  <c r="I81" i="363"/>
  <c r="I113" i="363"/>
  <c r="I19" i="363"/>
  <c r="I66" i="363"/>
  <c r="I70" i="363"/>
  <c r="I111" i="363"/>
  <c r="I100" i="363"/>
  <c r="I64" i="363"/>
  <c r="I74" i="363"/>
  <c r="I86" i="363"/>
  <c r="I45" i="363"/>
  <c r="I92" i="363"/>
  <c r="I35" i="363"/>
  <c r="I104" i="363"/>
  <c r="I67" i="363"/>
  <c r="I36" i="363"/>
  <c r="I97" i="363"/>
  <c r="I96" i="363"/>
  <c r="I89" i="363"/>
  <c r="I29" i="363"/>
  <c r="I16" i="363"/>
  <c r="I33" i="363"/>
  <c r="I21" i="363"/>
  <c r="I28" i="363"/>
  <c r="I25" i="363"/>
  <c r="I80" i="363"/>
  <c r="I69" i="363"/>
  <c r="I17" i="363"/>
  <c r="I102" i="363"/>
  <c r="I49" i="363"/>
  <c r="I76" i="363"/>
  <c r="I41" i="363"/>
  <c r="I48" i="363"/>
  <c r="I51" i="363"/>
  <c r="I110" i="363"/>
  <c r="I114" i="363"/>
  <c r="I94" i="363"/>
  <c r="I60" i="363"/>
  <c r="I78" i="363"/>
  <c r="G13" i="362" l="1"/>
  <c r="D8" i="362" l="1"/>
  <c r="J16" i="362"/>
  <c r="M13" i="362"/>
  <c r="D11" i="362"/>
  <c r="G10" i="362"/>
  <c r="J7" i="362"/>
  <c r="M7" i="362"/>
  <c r="M10" i="362"/>
  <c r="D7" i="362"/>
  <c r="D10" i="362"/>
  <c r="G16" i="362"/>
  <c r="G17" i="362"/>
  <c r="D9" i="362"/>
  <c r="G14" i="362"/>
  <c r="J12" i="362"/>
  <c r="M14" i="362"/>
  <c r="D16" i="362"/>
  <c r="G8" i="362"/>
  <c r="J8" i="362"/>
  <c r="M8" i="362"/>
  <c r="M16" i="362"/>
  <c r="G12" i="362"/>
  <c r="J6" i="362"/>
  <c r="J10" i="362"/>
  <c r="D13" i="362"/>
  <c r="D17" i="362"/>
  <c r="J13" i="362"/>
  <c r="M17" i="362"/>
  <c r="J14" i="362"/>
  <c r="M12" i="362"/>
  <c r="G7" i="362"/>
  <c r="D12" i="362"/>
  <c r="D14" i="362"/>
  <c r="G9" i="362"/>
  <c r="G11" i="362"/>
  <c r="J9" i="362"/>
  <c r="J11" i="362"/>
  <c r="M9" i="362"/>
  <c r="M11" i="362"/>
  <c r="G6" i="362" l="1"/>
  <c r="G15" i="362"/>
  <c r="D6" i="362"/>
  <c r="D15" i="362"/>
  <c r="M15" i="362"/>
  <c r="M6" i="362"/>
  <c r="J15" i="362"/>
  <c r="J17" i="362"/>
  <c r="M8" i="361" l="1"/>
  <c r="M11" i="361"/>
  <c r="J11" i="361"/>
  <c r="M9" i="361"/>
  <c r="G11" i="361"/>
  <c r="J9" i="361"/>
  <c r="G9" i="361"/>
  <c r="D9" i="361"/>
  <c r="D8" i="361"/>
  <c r="J8" i="361"/>
  <c r="G8" i="361"/>
  <c r="D11" i="361"/>
  <c r="J10" i="361" l="1"/>
  <c r="D7" i="361"/>
  <c r="G7" i="361"/>
  <c r="G10" i="361"/>
  <c r="M10" i="361"/>
  <c r="M7" i="361"/>
  <c r="J7" i="361"/>
  <c r="H6" i="361"/>
  <c r="D10" i="361"/>
  <c r="D6" i="361" l="1"/>
  <c r="D12" i="361"/>
  <c r="M6" i="361"/>
  <c r="M12" i="361"/>
  <c r="E6" i="361"/>
  <c r="H12" i="361"/>
  <c r="J12" i="361" s="1"/>
  <c r="J6" i="361"/>
  <c r="G6" i="361" l="1"/>
  <c r="E12" i="361"/>
  <c r="G12" i="361" s="1"/>
</calcChain>
</file>

<file path=xl/comments1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sz val="9"/>
            <color indexed="81"/>
            <rFont val="Segoe UI"/>
            <family val="2"/>
          </rPr>
          <t>*Ajuste em Set/2010 para neutralizar o efeito das despesas de capitalização da Petrobras ocorridas naquele período.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sz val="9"/>
            <color indexed="81"/>
            <rFont val="Segoe UI"/>
            <family val="2"/>
          </rPr>
          <t>Projeção com base na taxa de crescimento observada em jan-ago 2019 em relação ao mesmo período de 2018.</t>
        </r>
      </text>
    </comment>
  </commentList>
</comments>
</file>

<file path=xl/sharedStrings.xml><?xml version="1.0" encoding="utf-8"?>
<sst xmlns="http://schemas.openxmlformats.org/spreadsheetml/2006/main" count="827" uniqueCount="460">
  <si>
    <t>Retornar ao índice</t>
  </si>
  <si>
    <t>GRÁFICOS E TABELAS</t>
  </si>
  <si>
    <t>Contato</t>
  </si>
  <si>
    <t>E-mail:</t>
  </si>
  <si>
    <t>ifi@senado.leg.br</t>
  </si>
  <si>
    <t>Telefone:</t>
  </si>
  <si>
    <t>(61) 3303-2875</t>
  </si>
  <si>
    <t>Facebook:</t>
  </si>
  <si>
    <t>Twitter:</t>
  </si>
  <si>
    <t>Instagram:</t>
  </si>
  <si>
    <t>Projeções da IFI</t>
  </si>
  <si>
    <t>Projeções</t>
  </si>
  <si>
    <t>PIB – crescimento real (% a.a.)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</si>
  <si>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</si>
  <si>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</si>
  <si>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</si>
  <si>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</si>
  <si>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</si>
  <si>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</si>
  <si>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Resultado Primário do Setor Público Consolidado (% do PIB)</t>
  </si>
  <si>
    <t>d/q Governo Central</t>
  </si>
  <si>
    <t>Juros Nominais Líquidos (% do PIB)</t>
  </si>
  <si>
    <t>Resultado Nominal (% do PIB)</t>
  </si>
  <si>
    <t>Dívida Bruta do Governo Geral (% do PIB)</t>
  </si>
  <si>
    <t>Juros reais ex-post (% a.a.)</t>
  </si>
  <si>
    <t>Fonte: IBGE. Elaboração: IFI.</t>
  </si>
  <si>
    <t>Valores</t>
  </si>
  <si>
    <t>Desocupados</t>
  </si>
  <si>
    <t>Saldo admissões e desligamentos</t>
  </si>
  <si>
    <t>Indicadores de emprego</t>
  </si>
  <si>
    <t>Variação acumulada em 12 meses</t>
  </si>
  <si>
    <t>População ocupada</t>
  </si>
  <si>
    <t>Valores absolutos (mil pessoas)</t>
  </si>
  <si>
    <t>Percentual em relação ao total de ocupados</t>
  </si>
  <si>
    <t>Com carteira assinada no setor privado</t>
  </si>
  <si>
    <t>Sem carteira assinada no setor privado</t>
  </si>
  <si>
    <t>Trabalhador doméstico</t>
  </si>
  <si>
    <t>Setor público</t>
  </si>
  <si>
    <t>Empregador</t>
  </si>
  <si>
    <t>Conta Própria</t>
  </si>
  <si>
    <t>Percentual de trabalhadores que contribuem para a previdência social</t>
  </si>
  <si>
    <t>Variação acumulada no ano</t>
  </si>
  <si>
    <t>Medidas de subutilização de trabalhadores</t>
  </si>
  <si>
    <t>Desocupados ou subocupados por insuficiência de horas trabalhadas ou na força de trabalho potencial</t>
  </si>
  <si>
    <t>Desalentados</t>
  </si>
  <si>
    <t>Indicadores de rendimento</t>
  </si>
  <si>
    <t xml:space="preserve">Nível </t>
  </si>
  <si>
    <t>Trimestre/ mesmo trimestre do ano anterior</t>
  </si>
  <si>
    <t>Rendimento médio nominal (em R$)</t>
  </si>
  <si>
    <t>Rendimento médio real (em R$)</t>
  </si>
  <si>
    <t>Massa salarial (em milhões de R$)</t>
  </si>
  <si>
    <t>Empresas estatais federais</t>
  </si>
  <si>
    <t>Governo Central</t>
  </si>
  <si>
    <t>DLSP</t>
  </si>
  <si>
    <t>DBGG</t>
  </si>
  <si>
    <t>Dívida mobiliária</t>
  </si>
  <si>
    <t>Operações compromissadas</t>
  </si>
  <si>
    <t>R$ bi correntes</t>
  </si>
  <si>
    <t>Var.% real</t>
  </si>
  <si>
    <t>% PIB</t>
  </si>
  <si>
    <t>-</t>
  </si>
  <si>
    <t>Receita líquida</t>
  </si>
  <si>
    <t>PIB (R$ bi correntes)</t>
  </si>
  <si>
    <t>Fonte: Tesouro Nacional e Banco Central. Elaboração IFI.</t>
  </si>
  <si>
    <t>Despesa total</t>
  </si>
  <si>
    <t>Benefícios previdenciários (RGPS)</t>
  </si>
  <si>
    <t>Pessoal (ativos e inativos)</t>
  </si>
  <si>
    <t>Abono e seguro desemprego</t>
  </si>
  <si>
    <t>Benefícios de Prestação Continuada (BPC)</t>
  </si>
  <si>
    <t>Obrigatórias</t>
  </si>
  <si>
    <t>Discricionárias</t>
  </si>
  <si>
    <t>Outras despesas obrigatórias</t>
  </si>
  <si>
    <t>Total</t>
  </si>
  <si>
    <t>Discriminação</t>
  </si>
  <si>
    <t>Receita Bruta</t>
  </si>
  <si>
    <t>Transferências a E&amp;M</t>
  </si>
  <si>
    <t>Receita Líquida</t>
  </si>
  <si>
    <t>Despesa Primária</t>
  </si>
  <si>
    <t>Benefícios previdenciários</t>
  </si>
  <si>
    <t>Pessoal e encargos sociais</t>
  </si>
  <si>
    <t>Abono e Seguro desemprego</t>
  </si>
  <si>
    <t>Abono salarial</t>
  </si>
  <si>
    <t>Seguro desemprego</t>
  </si>
  <si>
    <t>BPC</t>
  </si>
  <si>
    <t>Compensação ao RGPS pelas Desonerações da Folha</t>
  </si>
  <si>
    <t>Complementação da União ao FUNDEB</t>
  </si>
  <si>
    <t>Legislativo, Judiciário, MPU e DPU</t>
  </si>
  <si>
    <t>Precatórios (custeio e capital)</t>
  </si>
  <si>
    <t>Subsídios e Subvenções</t>
  </si>
  <si>
    <t>Demais obrigatórias</t>
  </si>
  <si>
    <t>Sem controle de fluxo</t>
  </si>
  <si>
    <t>Com controle de fluxo</t>
  </si>
  <si>
    <t>d/q Bolsa Família</t>
  </si>
  <si>
    <t>Discricionárias do Executivo</t>
  </si>
  <si>
    <t>Pré-contingenciamento</t>
  </si>
  <si>
    <t>Contingenciamento (-)</t>
  </si>
  <si>
    <t>Resultado Primário</t>
  </si>
  <si>
    <t>PIB nominal (R$ bilhões)</t>
  </si>
  <si>
    <t>LOA</t>
  </si>
  <si>
    <t>Diferença %</t>
  </si>
  <si>
    <t>Previdenciária (RGPS)</t>
  </si>
  <si>
    <t>Não Administrada</t>
  </si>
  <si>
    <t>Transferências a Estados e Municípios</t>
  </si>
  <si>
    <t>BPC (Loas/Rmv)</t>
  </si>
  <si>
    <t xml:space="preserve">Complementação da União ao FUNDEB </t>
  </si>
  <si>
    <t>Sentenças judiciais e precatórios (custeio e capital)</t>
  </si>
  <si>
    <t>Obrigatórias com Controle de Fluxo</t>
  </si>
  <si>
    <t>Fundo Soberano do Brasil</t>
  </si>
  <si>
    <t>Decreto 9.741 (Março)</t>
  </si>
  <si>
    <t>Decreto 9.809 (Maio)</t>
  </si>
  <si>
    <t>Média do ano</t>
  </si>
  <si>
    <t>Bens de capital</t>
  </si>
  <si>
    <t>Bens intermediários</t>
  </si>
  <si>
    <t>Bens de consumo</t>
  </si>
  <si>
    <t>R$ bilhões</t>
  </si>
  <si>
    <t>IFI</t>
  </si>
  <si>
    <t>Pessoal e Encargos Sociais</t>
  </si>
  <si>
    <t>Discricionárias do Poder Executivo</t>
  </si>
  <si>
    <t>Total de despesas primárias</t>
  </si>
  <si>
    <t>Despesas não sujeitas ao teto</t>
  </si>
  <si>
    <t>Despesas sujeitas ao Teto</t>
  </si>
  <si>
    <t>Teto de gastos</t>
  </si>
  <si>
    <t xml:space="preserve">Folga (+) / Excesso (-) </t>
  </si>
  <si>
    <t>Decreto 9.943 (Julho)</t>
  </si>
  <si>
    <t>R$ bi</t>
  </si>
  <si>
    <t>Administrada</t>
  </si>
  <si>
    <t>Despesa do Executivo sujeita à programação financeira</t>
  </si>
  <si>
    <r>
      <t xml:space="preserve">IFI </t>
    </r>
    <r>
      <rPr>
        <b/>
        <i/>
        <sz val="9"/>
        <color rgb="FFFFFFFF"/>
        <rFont val="Calibri"/>
        <family val="2"/>
        <scheme val="minor"/>
      </rPr>
      <t>versus</t>
    </r>
    <r>
      <rPr>
        <b/>
        <sz val="9"/>
        <color rgb="FFFFFFFF"/>
        <rFont val="Calibri"/>
        <family val="2"/>
        <scheme val="minor"/>
      </rPr>
      <t xml:space="preserve"> Decreto 9.943</t>
    </r>
  </si>
  <si>
    <t>IFI
(Maio)</t>
  </si>
  <si>
    <t>TABELA 19. PROJEÇÕES DA IFI PARA O RESULTADO PRIMÁRIO DO GOVERNO CENTRAL – CENÁRIO BASE (% DO PIB)</t>
  </si>
  <si>
    <t>TABELA 21. PROJEÇÕES DA IFI PARA O RESULTADO PRIMÁRIO DO GOVERNO CENTRAL – CENÁRIO PESSIMISTA (% DO PIB)</t>
  </si>
  <si>
    <t>TABELA 18. CENÁRIO FISCAL DE CURTO PRAZO (EM R$ BILHÕES E EM % DO PIB)</t>
  </si>
  <si>
    <t>Clique aqui para acessar o RAF nº 32</t>
  </si>
  <si>
    <t>2005.I</t>
  </si>
  <si>
    <t>2005.II</t>
  </si>
  <si>
    <t>2005.III</t>
  </si>
  <si>
    <t>2005.IV</t>
  </si>
  <si>
    <t>2006.I</t>
  </si>
  <si>
    <t>2006.II</t>
  </si>
  <si>
    <t>2006.III</t>
  </si>
  <si>
    <t>2006.IV</t>
  </si>
  <si>
    <t>2007.I</t>
  </si>
  <si>
    <t>2007.II</t>
  </si>
  <si>
    <t>2007.III</t>
  </si>
  <si>
    <t>2007.IV</t>
  </si>
  <si>
    <t>2008.I</t>
  </si>
  <si>
    <t>2008.II</t>
  </si>
  <si>
    <t>2008.III</t>
  </si>
  <si>
    <t>2008.IV</t>
  </si>
  <si>
    <t>2009.I</t>
  </si>
  <si>
    <t>2009.II</t>
  </si>
  <si>
    <t>2009.III</t>
  </si>
  <si>
    <t>2009.IV</t>
  </si>
  <si>
    <t>2010.I</t>
  </si>
  <si>
    <t>2010.II</t>
  </si>
  <si>
    <t>2010.III</t>
  </si>
  <si>
    <t>2010.IV</t>
  </si>
  <si>
    <t>2011.I</t>
  </si>
  <si>
    <t>2011.II</t>
  </si>
  <si>
    <t>2011.III</t>
  </si>
  <si>
    <t>2011.IV</t>
  </si>
  <si>
    <t>2012.I</t>
  </si>
  <si>
    <t>2012.II</t>
  </si>
  <si>
    <t>2012.III</t>
  </si>
  <si>
    <t>2012.IV</t>
  </si>
  <si>
    <t>2013.I</t>
  </si>
  <si>
    <t>2013.II</t>
  </si>
  <si>
    <t>2013.III</t>
  </si>
  <si>
    <t>2013.IV</t>
  </si>
  <si>
    <t>2014.I</t>
  </si>
  <si>
    <t>2014.II</t>
  </si>
  <si>
    <t>2014.III</t>
  </si>
  <si>
    <t>2014.IV</t>
  </si>
  <si>
    <t>2015.I</t>
  </si>
  <si>
    <t>2015.II</t>
  </si>
  <si>
    <t>2015.III</t>
  </si>
  <si>
    <t>2015.IV</t>
  </si>
  <si>
    <t>2016.I</t>
  </si>
  <si>
    <t>2016.II</t>
  </si>
  <si>
    <t>2016.III</t>
  </si>
  <si>
    <t>2016.IV</t>
  </si>
  <si>
    <t>2017.I</t>
  </si>
  <si>
    <t>2017.II</t>
  </si>
  <si>
    <t>2017.III</t>
  </si>
  <si>
    <t>2017.IV</t>
  </si>
  <si>
    <t>2018.I</t>
  </si>
  <si>
    <t>2018.II</t>
  </si>
  <si>
    <t>2018.III</t>
  </si>
  <si>
    <t>2018.IV</t>
  </si>
  <si>
    <t>2019.I</t>
  </si>
  <si>
    <t>2019.II</t>
  </si>
  <si>
    <t>Extrativa</t>
  </si>
  <si>
    <t>Transformação</t>
  </si>
  <si>
    <t>Eletricidade e gás, água, esgoto, gestão de resíduos</t>
  </si>
  <si>
    <t>Construção Civil</t>
  </si>
  <si>
    <t>Indústria</t>
  </si>
  <si>
    <t>Agropecuária</t>
  </si>
  <si>
    <t>Serviços</t>
  </si>
  <si>
    <t>Impostos</t>
  </si>
  <si>
    <t>PIB</t>
  </si>
  <si>
    <t>Consumo das famílias</t>
  </si>
  <si>
    <t>Consumo do Governo</t>
  </si>
  <si>
    <t>Formação Bruta de Capital Fixo</t>
  </si>
  <si>
    <t>Exportações</t>
  </si>
  <si>
    <t>Importações</t>
  </si>
  <si>
    <t>Gráfico 10. Inflação acumulada para os próximos 12 meses - suavizada - média</t>
  </si>
  <si>
    <t xml:space="preserve">Fonte: Secex. Elaboração: IFI.
</t>
  </si>
  <si>
    <t>Exportações para a Argentina</t>
  </si>
  <si>
    <t xml:space="preserve">Fonte: IBGE. Elaboração: IFI.
</t>
  </si>
  <si>
    <t>PIB industrial</t>
  </si>
  <si>
    <t>Gráfico 7. Evolução do estoque de desocupados e média do ano</t>
  </si>
  <si>
    <t>Gráfico 8. Taxa de variação da ocupação contra o mesmo mês do ano anterior</t>
  </si>
  <si>
    <t>Gráfico 9. Acumulado em 12 meses do saldo de admissões e desligamentos no setor formal da economia</t>
  </si>
  <si>
    <t>Fonte: Secretaria de Trabalho - Ministério da Economia. Elaboração: IFI.</t>
  </si>
  <si>
    <t>Fonte: Focus-Banco Central. Elaboração: IFI.</t>
  </si>
  <si>
    <t>Variação contra o trimestre anterior (com ajuste sazonal)</t>
  </si>
  <si>
    <t>Variação contra o mesmo trimestre do ano anterior</t>
  </si>
  <si>
    <t>Variação em 4 trimestres</t>
  </si>
  <si>
    <t>4T18</t>
  </si>
  <si>
    <t>1T19</t>
  </si>
  <si>
    <t>2T19</t>
  </si>
  <si>
    <t>Ótica da demanda</t>
  </si>
  <si>
    <t>Consumo do governo</t>
  </si>
  <si>
    <t>Formação bruta de capital fixo</t>
  </si>
  <si>
    <t>Ótica da oferta</t>
  </si>
  <si>
    <t>Ano\Produtos</t>
  </si>
  <si>
    <t>Combustíveis</t>
  </si>
  <si>
    <t>Não especificados</t>
  </si>
  <si>
    <t>Fonte: Secex. Elaboração: IFI.</t>
  </si>
  <si>
    <t>Tabela 3. Contribuições (em p.p.) para a taxa acumulada em quatro trimestres do PIB (p.p.)</t>
  </si>
  <si>
    <t>Absorção interna</t>
  </si>
  <si>
    <t xml:space="preserve">   Consumo das famílias</t>
  </si>
  <si>
    <t xml:space="preserve">   Consumo do governo</t>
  </si>
  <si>
    <t xml:space="preserve">   Formação Bruta de Capital Fixo</t>
  </si>
  <si>
    <t xml:space="preserve">   Variação de estoques*</t>
  </si>
  <si>
    <t>Exportações líquidas</t>
  </si>
  <si>
    <t>* A variação de estoques (ou o investimento em estoques) corresponde à variação líquida nos estoques de bens finais e matérias-primas utilizadas no processo de produção. A rubrica é usada como elemento de equilíbrio de oferta e demanda de bens e serviços.</t>
  </si>
  <si>
    <t>IPCA e grupos</t>
  </si>
  <si>
    <t>Variação mensal</t>
  </si>
  <si>
    <t>Impacto mensal (p.p.)</t>
  </si>
  <si>
    <t>Índice geral</t>
  </si>
  <si>
    <t>Alimentação e bebidas</t>
  </si>
  <si>
    <t>Habitação</t>
  </si>
  <si>
    <t>Artigos de residência</t>
  </si>
  <si>
    <t>Vestuário</t>
  </si>
  <si>
    <t>Transportes</t>
  </si>
  <si>
    <t>Saúde e cuidados pessoais</t>
  </si>
  <si>
    <t>Despesas pessoais</t>
  </si>
  <si>
    <t>Educação</t>
  </si>
  <si>
    <t>Comunicação</t>
  </si>
  <si>
    <t>TABELA 1. TAXAS DE VARIAÇÃO DO PIB</t>
  </si>
  <si>
    <t>TABELA 6. INDICADORES DE RENDIMENTO POR POSIÇÃO</t>
  </si>
  <si>
    <t>TABELA 5. INDICADORES DE SUBUTILIZAÇÃO DA FORÇA DE TRABALHO</t>
  </si>
  <si>
    <t>TABELA 4. POPULAÇÃO OCUPADA POR POSIÇÃO</t>
  </si>
  <si>
    <t>TABELA 3. CONTRIBUIÇÕES (EM P.P.) PARA A TAXA ACUMULADA EM QUATRO TRIMESTRES DO PIB (P.P.)</t>
  </si>
  <si>
    <t>Jan-Jul/2016</t>
  </si>
  <si>
    <t>Jan-Jul/2017</t>
  </si>
  <si>
    <t>Jan-Jul/2018</t>
  </si>
  <si>
    <t>Jan-Jul/2019</t>
  </si>
  <si>
    <t>Receita total</t>
  </si>
  <si>
    <t xml:space="preserve">    Receitas administradas</t>
  </si>
  <si>
    <t xml:space="preserve">    Incentivos fiscais</t>
  </si>
  <si>
    <t xml:space="preserve">    Receitas do Regime Geral de Previdência Social (RGPS)</t>
  </si>
  <si>
    <t xml:space="preserve">    Receitas não administradas</t>
  </si>
  <si>
    <t>Transferências</t>
  </si>
  <si>
    <t>Fundeb</t>
  </si>
  <si>
    <t>Subsídios, subvenções e Proagro</t>
  </si>
  <si>
    <t>Obrigatórias com controle de fluxo</t>
  </si>
  <si>
    <t>Unidade</t>
  </si>
  <si>
    <t>Número de benefícios previdenciários  emitidos RGPS (mil) - média</t>
  </si>
  <si>
    <t>Clientela urbana</t>
  </si>
  <si>
    <t>Clientela rural</t>
  </si>
  <si>
    <t>Valor médio do benefício RGPS (R$)</t>
  </si>
  <si>
    <t>Despesa total (RTN)</t>
  </si>
  <si>
    <t>Discricionárias RTN</t>
  </si>
  <si>
    <t>Discricionárias (eixo da direita)</t>
  </si>
  <si>
    <t>Obrigatórias (eixo da esquerda)</t>
  </si>
  <si>
    <t>Investimentos</t>
  </si>
  <si>
    <t>Investimentos e inversões financeiras</t>
  </si>
  <si>
    <t>Previdência (INSS)</t>
  </si>
  <si>
    <t>Pessoal</t>
  </si>
  <si>
    <t>Nominal</t>
  </si>
  <si>
    <t>Juros nominais</t>
  </si>
  <si>
    <t>Primário</t>
  </si>
  <si>
    <t>Nível federal</t>
  </si>
  <si>
    <t>Governo federal</t>
  </si>
  <si>
    <t>Bacen</t>
  </si>
  <si>
    <t>INSS</t>
  </si>
  <si>
    <t>Nível regional</t>
  </si>
  <si>
    <t>Governos estaduais</t>
  </si>
  <si>
    <t>Governos municipais</t>
  </si>
  <si>
    <t>Empresas estatais estaduais</t>
  </si>
  <si>
    <t>Empresas estatais municipais</t>
  </si>
  <si>
    <t>Governos regionais</t>
  </si>
  <si>
    <t>Estatais</t>
  </si>
  <si>
    <t>Custo médio do estoque da DPMFi (% a.a.)</t>
  </si>
  <si>
    <t>Custo médio das emissões em oferta pública da DPMFi (% a.a.)</t>
  </si>
  <si>
    <t>Selic (% a.a.)</t>
  </si>
  <si>
    <t>Tabela 10. Despesas selecionadas do Governo Central – 2016 a 2019 – acumulado de janeiro a Julho (R$ bilhões correntes, var. % real e % do PIB)</t>
  </si>
  <si>
    <t>Fonte: Secretaria de Trabalho do Ministério da Economia. Elaboração IFI.</t>
  </si>
  <si>
    <t>Acumulado em 12 meses</t>
  </si>
  <si>
    <t>Dados mensais</t>
  </si>
  <si>
    <r>
      <t xml:space="preserve">Unidade: </t>
    </r>
    <r>
      <rPr>
        <i/>
        <sz val="11"/>
        <color theme="0"/>
        <rFont val="Calibri"/>
        <family val="2"/>
        <scheme val="minor"/>
      </rPr>
      <t>R$ bilhões (gráfico) e R$ milhões (tabela)</t>
    </r>
  </si>
  <si>
    <r>
      <t xml:space="preserve">Unidade: </t>
    </r>
    <r>
      <rPr>
        <i/>
        <sz val="11"/>
        <color theme="0"/>
        <rFont val="Calibri"/>
        <family val="2"/>
      </rPr>
      <t>número índice</t>
    </r>
  </si>
  <si>
    <r>
      <t xml:space="preserve">Unidade: </t>
    </r>
    <r>
      <rPr>
        <i/>
        <sz val="11"/>
        <color indexed="9"/>
        <rFont val="Calibri"/>
        <family val="2"/>
        <scheme val="minor"/>
      </rPr>
      <t>número índice</t>
    </r>
  </si>
  <si>
    <t>Dados Mensais</t>
  </si>
  <si>
    <t>Fonte: Tesouro Nacional. Elaboração: IFI.</t>
  </si>
  <si>
    <t>Gráfico 1. PIB a preços de mercado - Índice com ajuste sazonal (média 1995 = 100)</t>
  </si>
  <si>
    <t>Gráfico 5. Contribuições para o crescimento do PIB acumulado em quatro trimestres (p.p.)</t>
  </si>
  <si>
    <t>Gráfico 4. Contribuições para o crescimento do PIB industrial acumulado em quatro trimestres (p.p.)</t>
  </si>
  <si>
    <t>Gráfico 3. Evolução dos componentes do PIB industrial</t>
  </si>
  <si>
    <t>Gráfico 2. Exportaçôes brasileiras para a Argentina (US$)</t>
  </si>
  <si>
    <t>Gráfico 6. Evolução dos componentes do PIB pela ótica da demanda</t>
  </si>
  <si>
    <t>Gráfico 13</t>
  </si>
  <si>
    <t>Gráfico 14</t>
  </si>
  <si>
    <t>Fonte: Banco Central. Elaboração: IFI.</t>
  </si>
  <si>
    <r>
      <t>Unidade:</t>
    </r>
    <r>
      <rPr>
        <i/>
        <sz val="11"/>
        <color theme="0"/>
        <rFont val="Calibri"/>
        <family val="2"/>
        <scheme val="minor"/>
      </rPr>
      <t xml:space="preserve"> % do PIB</t>
    </r>
  </si>
  <si>
    <t>Gráfico 15</t>
  </si>
  <si>
    <t>Gráfico 16</t>
  </si>
  <si>
    <t>Receita primária líquida - PLOA 2020</t>
  </si>
  <si>
    <t>Despesa primária - PLOA 2020</t>
  </si>
  <si>
    <t>Receita primária líquida - IFI</t>
  </si>
  <si>
    <t>Despesa primária - IFI</t>
  </si>
  <si>
    <t>Gráfico 17. Receitas e despesas primárias (% do PIB)</t>
  </si>
  <si>
    <t>Fonte: PLOA 2020 e IFI. Elaboração: IFI.</t>
  </si>
  <si>
    <t>PL (IPCA)</t>
  </si>
  <si>
    <t>Pago + RP Pago (IPCA)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</si>
  <si>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</si>
  <si>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</si>
  <si>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</si>
  <si>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</si>
  <si>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</si>
  <si>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</si>
  <si>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</si>
  <si>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</si>
  <si>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</si>
  <si>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</si>
  <si>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</si>
  <si>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</si>
  <si>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</si>
  <si>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</si>
  <si>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</si>
  <si>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</si>
  <si>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</si>
  <si>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</si>
  <si>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</si>
  <si>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</si>
  <si>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Fonte: Siga Brasil. Elaboração: IFI. *A despesa paga de 2019 é uma estimativa com base no desempenho de jan-ago de 2019 em relação ao mesmo período de 2018.</t>
  </si>
  <si>
    <t>Gráfico 18. Investimentos públicos federais (R$ bilhões, preços de ago/19)</t>
  </si>
  <si>
    <t>PLOA</t>
  </si>
  <si>
    <t>Receitas de operações de crédito no PLOA</t>
  </si>
  <si>
    <t>Despesas de capital</t>
  </si>
  <si>
    <t>Insuficiência para cumprimento da regra de ouro</t>
  </si>
  <si>
    <t>Distribuição das despesas condicionadas</t>
  </si>
  <si>
    <t>Autorizadas</t>
  </si>
  <si>
    <t>Condicionadas</t>
  </si>
  <si>
    <t>% Condicionado</t>
  </si>
  <si>
    <t>Benefícios Previdenciários</t>
  </si>
  <si>
    <t>Bolsa Família</t>
  </si>
  <si>
    <t>Subsídios e Subvenções Econômicas</t>
  </si>
  <si>
    <t>Compensação ao FRGPS pelas Desonerações</t>
  </si>
  <si>
    <t>Seguro-desemprego</t>
  </si>
  <si>
    <t>Sentenças OCC</t>
  </si>
  <si>
    <t>Complementação FUNDEB</t>
  </si>
  <si>
    <t>Financiamento de Campanha Eleitoral</t>
  </si>
  <si>
    <t>Benefícios aos Servidores</t>
  </si>
  <si>
    <t xml:space="preserve">TOTAL </t>
  </si>
  <si>
    <t>Fonte: Ministério do Planejamento.</t>
  </si>
  <si>
    <t>PLOA 2020</t>
  </si>
  <si>
    <t>Tabela 14. Teto de gastos para 2020 (R$ bilhões)</t>
  </si>
  <si>
    <t>Fonte: PLOA 2020 (Mensagem Presidencial) e IFI (RAF 28, de maio de 2019). Elaboração: IFI.</t>
  </si>
  <si>
    <t xml:space="preserve">Tabela 15. Risco de descumprimento do teto de gastos  </t>
  </si>
  <si>
    <t>Risco de descumprimento de teto de gastos</t>
  </si>
  <si>
    <t>Cenário Otimista</t>
  </si>
  <si>
    <t>Baixo</t>
  </si>
  <si>
    <t>Médio</t>
  </si>
  <si>
    <t>Alto</t>
  </si>
  <si>
    <t>Cenário Base</t>
  </si>
  <si>
    <t>Cenário Pessimista</t>
  </si>
  <si>
    <t xml:space="preserve"> Fonte: IFI (RAF 28, de maio de 2019). Elaboração: IFI.</t>
  </si>
  <si>
    <t>Governo</t>
  </si>
  <si>
    <t>I. RECEITA TOTAL</t>
  </si>
  <si>
    <t>III. RECEITA LÍQUIDA  (I-II)</t>
  </si>
  <si>
    <t>IV. DESPESA TOTAL</t>
  </si>
  <si>
    <t>V. RESULTADO PRIMÁRIO GOVERNO CENTRAL</t>
  </si>
  <si>
    <t>V.1 Resultado do Tesouro</t>
  </si>
  <si>
    <t>Fonte: Mensagem Presidencial do PLOA 2020 e IFI (RAF de maio de 2019). ¹Percentuais calculados com base no PIB nominal estimado pela IFI. Nossas projeções macroeconômicas estão disponíveis em: https://www12.senado.leg.br/ifi/dados/arquivos/projecoes-ifi/view.</t>
  </si>
  <si>
    <t>Parâmetro</t>
  </si>
  <si>
    <t>FMI</t>
  </si>
  <si>
    <t>PIB real (%)</t>
  </si>
  <si>
    <t>IPCA acum (%)</t>
  </si>
  <si>
    <t>Taxa Over ‐ SELIC Média (%)</t>
  </si>
  <si>
    <t>Taxa de Câmbio Média (R$ / US$)</t>
  </si>
  <si>
    <t>Preço Médio do Petróleo (US$/barril)</t>
  </si>
  <si>
    <t>Massa Salarial Nominal (%)</t>
  </si>
  <si>
    <t>Tabela 12. principais parâmetros macroeconômicos para 2020</t>
  </si>
  <si>
    <t>Fonte: Mensagem Presidencial do PLOA 2020, IFI (RAF de maio de 2019), Banco Central (Expectativas do Mercado em 30/8/2019), FMI (World Economic Outlook, atualização de julho de 2019, exceto para IPCA, cuja projeção é de abril).</t>
  </si>
  <si>
    <t>Tabela 1. Taxas de variação do PIB</t>
  </si>
  <si>
    <t>Tabela 2. Exportações brasileiras para a Argentina por grupos e participação no total (US$ mil e participação no total)</t>
  </si>
  <si>
    <t>Tabela 4. População ocupada por posição</t>
  </si>
  <si>
    <t>Tabela 5. Indicadores de subutilização da força de trabalho</t>
  </si>
  <si>
    <t>Tabela 6. Indicadores de rendimento por posição</t>
  </si>
  <si>
    <t>Tabela 7. Variação do IPCA e impacto para as variações mensais</t>
  </si>
  <si>
    <t>Tabela 21. Projeções da IFI para o resultado primário do Governo Central – cenário pessimista (% do PIB)</t>
  </si>
  <si>
    <t>Tabela 20. Projeções da IFI para o resultado primário do Governo Central – cenário  otimista (% do PIB)</t>
  </si>
  <si>
    <t>Tabela 19. Projeções da IFI para o resultado primário do Governo Central – cenário base (% do PIB)</t>
  </si>
  <si>
    <t>Tabela 18. Cenário Fiscal de Curto Prazo (em R$ bilhões e em % do PIB)</t>
  </si>
  <si>
    <t xml:space="preserve">TABELA 16. REGRA DE OURO – DESPESAS CONDICIONADAS À APROVAÇÃO DO CONGRESSO NACIONAL </t>
  </si>
  <si>
    <t xml:space="preserve">TABELA 15. RISCO DE DESCUMPRIMENTO DO TETO DE GASTOS  </t>
  </si>
  <si>
    <t>TABELA 14. TETO DE GASTOS PARA 2020 (R$ BILHÕES)</t>
  </si>
  <si>
    <t>TABELA 13. RESULTADO PRIMÁRIO DO GOVERNO CENTRAL</t>
  </si>
  <si>
    <t>TABELA 12. PRINCIPAIS PARÂMETROS MACROECONÔMICOS PARA 2020</t>
  </si>
  <si>
    <t>TABELA 11. BENEFÍCIOS EMITIDOS E VALOR MÉDIO DOS BENEFÍCIOS NO ÂMBITO DO RGPS – 2016 A 2019 – ACUMULADO DE JANEIRO A JULHO (R$ BILHÕES CORRENTES, VAR. % REAL E % DO PIB)</t>
  </si>
  <si>
    <t>TABELA 10. DESPESAS SELECIONADAS DO GOVERNO CENTRAL – 2016 A 2019 – ACUMULADO DE JANEIRO A JULHO (R$ BILHÕES CORRENTES, VAR. % REAL E % DO PIB)</t>
  </si>
  <si>
    <t>TABELA 9. RECEITAS DO GOVERNO CENTRAL – 2016 A 2019 – ACUMULADO DE JANEIRO A JULHO (R$ BILHÕES CORRENTES, VAR. % REAL E % DO PIB) – SEM ATIPICIDADES</t>
  </si>
  <si>
    <t>TABELA 8. RECEITAS DO GOVERNO CENTRAL – 2016 A 2019 – ACUMULADO DE JANEIRO A JULHO (R$ BILHÕES CORRENTES, VAR. % REAL E % DO PIB)</t>
  </si>
  <si>
    <r>
      <t xml:space="preserve">Unidade: </t>
    </r>
    <r>
      <rPr>
        <i/>
        <sz val="11"/>
        <color theme="0"/>
        <rFont val="Calibri"/>
        <family val="2"/>
        <scheme val="minor"/>
      </rPr>
      <t>R$</t>
    </r>
  </si>
  <si>
    <t>Tabela 13. Resultado primário do Governo Central</t>
  </si>
  <si>
    <t>RAF – RELATÓRIO DE ACOMPANHAMENTO FISCAL • 9 DE SETEMBRO DE 2019 • N° 32</t>
  </si>
  <si>
    <t>YouTube:</t>
  </si>
  <si>
    <t>facebook.com/instituicaofiscalindependente</t>
  </si>
  <si>
    <t>twitter.com/ifibrasil</t>
  </si>
  <si>
    <t>instagram.com/ifibrasil</t>
  </si>
  <si>
    <t>youtube.com/instituicaofiscalindependente</t>
  </si>
  <si>
    <t>Website:</t>
  </si>
  <si>
    <t>senado.leg.br/ifi</t>
  </si>
  <si>
    <t xml:space="preserve">Redes sociais   </t>
  </si>
  <si>
    <t>Índice</t>
  </si>
  <si>
    <r>
      <t xml:space="preserve">Unidade: </t>
    </r>
    <r>
      <rPr>
        <i/>
        <sz val="11"/>
        <color theme="0"/>
        <rFont val="Calibri"/>
        <family val="2"/>
      </rPr>
      <t>milhões de US$</t>
    </r>
  </si>
  <si>
    <r>
      <t xml:space="preserve">Unidade: </t>
    </r>
    <r>
      <rPr>
        <i/>
        <sz val="11"/>
        <color indexed="9"/>
        <rFont val="Calibri"/>
        <family val="2"/>
      </rPr>
      <t>pontos percentuais</t>
    </r>
  </si>
  <si>
    <r>
      <t>Unidade:</t>
    </r>
    <r>
      <rPr>
        <i/>
        <sz val="11"/>
        <color indexed="9"/>
        <rFont val="Calibri"/>
        <family val="2"/>
      </rPr>
      <t xml:space="preserve"> pontos percentuais</t>
    </r>
  </si>
  <si>
    <r>
      <t xml:space="preserve">Unidade: </t>
    </r>
    <r>
      <rPr>
        <i/>
        <sz val="11"/>
        <color indexed="9"/>
        <rFont val="Calibri"/>
        <family val="2"/>
      </rPr>
      <t>número índice</t>
    </r>
  </si>
  <si>
    <r>
      <t xml:space="preserve">Unidade: </t>
    </r>
    <r>
      <rPr>
        <i/>
        <sz val="11"/>
        <color indexed="9"/>
        <rFont val="Calibri"/>
        <family val="2"/>
      </rPr>
      <t>milhares de pessoas</t>
    </r>
  </si>
  <si>
    <r>
      <t xml:space="preserve">Unidade: </t>
    </r>
    <r>
      <rPr>
        <i/>
        <sz val="11"/>
        <color indexed="9"/>
        <rFont val="Calibri"/>
        <family val="2"/>
      </rPr>
      <t>%</t>
    </r>
  </si>
  <si>
    <t>Taxa de variação da ocupação</t>
  </si>
  <si>
    <r>
      <t xml:space="preserve">Unidade: </t>
    </r>
    <r>
      <rPr>
        <i/>
        <sz val="11"/>
        <color theme="0"/>
        <rFont val="Calibri"/>
        <family val="2"/>
      </rPr>
      <t>milhares de admissões</t>
    </r>
  </si>
  <si>
    <t>Inflação média esperada para o acumulado dos próximos 12 meses</t>
  </si>
  <si>
    <r>
      <t>Unidade:</t>
    </r>
    <r>
      <rPr>
        <i/>
        <sz val="11"/>
        <color theme="0"/>
        <rFont val="Calibri"/>
        <family val="2"/>
        <scheme val="minor"/>
      </rPr>
      <t xml:space="preserve"> % ao ano</t>
    </r>
  </si>
  <si>
    <t>*Ajuste em Set/2010 para neutralizar o efeito das despesas de capitalização da Petrobras ocorridas naquele período.
Fonte: Tesouro Nacional. Elaboração: IFI.</t>
  </si>
  <si>
    <r>
      <rPr>
        <b/>
        <i/>
        <sz val="11"/>
        <color theme="0"/>
        <rFont val="Calibri"/>
        <family val="2"/>
        <scheme val="minor"/>
      </rPr>
      <t xml:space="preserve">Unidade: </t>
    </r>
    <r>
      <rPr>
        <i/>
        <sz val="11"/>
        <color theme="0"/>
        <rFont val="Calibri"/>
        <family val="2"/>
        <scheme val="minor"/>
      </rPr>
      <t>% do PIB (Gráfico 15) e % ao ano (Gráfico 16)</t>
    </r>
  </si>
  <si>
    <t>TABELA 2. EXPORTAÇÕES BRASILEIRAS PARA A ARGENTINA POR GRUPOS (US$ MIL) E PARTICIPAÇÃO NO TOTAL DO ANO</t>
  </si>
  <si>
    <t>TABELA 7. VARIAÇÃO DO IPCA E IMPACTO PARA A VARIAÇÃO MENSAL</t>
  </si>
  <si>
    <t>Mercado</t>
  </si>
  <si>
    <r>
      <t>% PIB</t>
    </r>
    <r>
      <rPr>
        <b/>
        <vertAlign val="superscript"/>
        <sz val="9"/>
        <color theme="0"/>
        <rFont val="Calibri"/>
        <family val="2"/>
      </rPr>
      <t>1</t>
    </r>
  </si>
  <si>
    <t>II. TRANSFERÊNCIAS POR REPARTIÇÃO DE RECEITA</t>
  </si>
  <si>
    <t>V.2 Resultado da Previdência Social (RGPS)</t>
  </si>
  <si>
    <t>IFI (RAF 28 - maio)</t>
  </si>
  <si>
    <t>TABELA 20. PROJEÇÕES DA IFI PARA O RESULTADO PRIMÁRIO DO GOVERNO CENTRAL – CENÁRIO OTIMISTA (% DO PIB)</t>
  </si>
  <si>
    <t>Linkedin:</t>
  </si>
  <si>
    <t>linkedin.com/company/instituição-fiscal-independente</t>
  </si>
  <si>
    <t>Gráfico 11. Despesas discricionárias e obrigatórias federais acumuladas em 12 meses (R$ bilhões - a preços de juL/19)</t>
  </si>
  <si>
    <t>Gráfico 12. Despesas primárias selecionadas acumuladas em 12 meses (a precos de de jul/19)</t>
  </si>
  <si>
    <t>Gráfico 13. Resultado primário do governo central, dos governos regionais e das empresas estatais, acumulado em 12 meses - % do PIB</t>
  </si>
  <si>
    <t>Gráfico 14. Resultado primário, nominal e gastos com juros acumulados em 12 meses (% do PIB) do setor público consolidado</t>
  </si>
  <si>
    <t>Gráfico 15. indicadores de dívida pública e principais componentes (% do PIB)</t>
  </si>
  <si>
    <t>Gráfico 16. Custo médio da dívida pública (estoque e novas emissões), acumulado nos últimos 12 meses (%) e taxa selic - meta (% ao ano)</t>
  </si>
  <si>
    <t>Tabela 11. BEnefícios emitidos e valor médio dos benefícios no âmbito do RGPS – 2016 a 2019 – acumulado de janeiro a julho (R$ bilhões correntes, var. % real e % do PIB)</t>
  </si>
  <si>
    <t xml:space="preserve">Tabela 16. Regra de ouro – despesas condicionadas à aprovação do congresso nacional </t>
  </si>
  <si>
    <t>Tabela 8. Receitas do Governo Central – 2016 a 2019 – acumulado de janeiro a julho (R$ bilhões correntes, var. % real e % do PIB)</t>
  </si>
  <si>
    <t>Tabela 9. Receitas do Governo Central – 2016 a 2019 – acumulado de janeiro a julho (R$ bilhões correntes, var. % real e % do PIB) – Sem atipicidades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</si>
</sst>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.0"/>
    <numFmt numFmtId="165" formatCode="0.0%"/>
    <numFmt numFmtId="166" formatCode="_(* #,##0.00_);_(* \(#,##0.00\);_(* &quot;-&quot;??_);_(@_)"/>
    <numFmt numFmtId="167" formatCode="0.0"/>
    <numFmt numFmtId="168" formatCode="0000"/>
    <numFmt numFmtId="169" formatCode="_-* #,##0.0_-;\-* #,##0.0_-;_-* &quot;-&quot;??_-;_-@_-"/>
    <numFmt numFmtId="170" formatCode="dd/mm/yy;@"/>
    <numFmt numFmtId="171" formatCode="_-* #,##0_-;\-* #,##0_-;_-* &quot;-&quot;??_-;_-@_-"/>
    <numFmt numFmtId="172" formatCode="_-* #,##0.0_-;\-* #,##0.0_-;_-* &quot;-&quot;?_-;_-@_-"/>
  </numFmts>
  <fonts count="54" x14ac:knownFonts="1">
    <font>
      <sz val="11"/>
      <color theme="1"/>
      <name val="Calibri"/>
      <family val="2"/>
      <scheme val="minor"/>
    </font>
    <font>
      <i/>
      <sz val="11"/>
      <color theme="1"/>
      <name val="Cambria"/>
      <family val="1"/>
    </font>
    <font>
      <b/>
      <sz val="9"/>
      <color theme="1"/>
      <name val="Calibri"/>
      <family val="2"/>
      <scheme val="minor"/>
    </font>
    <font>
      <b/>
      <u/>
      <sz val="11"/>
      <color rgb="FFBD534B"/>
      <name val="Cambria"/>
      <family val="1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BD534B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9"/>
      <name val="Calibri"/>
      <family val="2"/>
      <scheme val="minor"/>
    </font>
    <font>
      <b/>
      <sz val="11"/>
      <color rgb="FFBD534B"/>
      <name val="Cambria"/>
      <family val="1"/>
    </font>
    <font>
      <b/>
      <sz val="12"/>
      <color rgb="FFBD534B"/>
      <name val="Cambria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Cambria"/>
      <family val="1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BD534B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5D84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9"/>
      <color rgb="FFFFFFFF"/>
      <name val="Calibri"/>
      <family val="2"/>
      <scheme val="minor"/>
    </font>
    <font>
      <b/>
      <i/>
      <sz val="11"/>
      <color rgb="FF005D89"/>
      <name val="Cambria"/>
      <family val="1"/>
      <scheme val="maj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theme="0"/>
      <name val="Calibri"/>
      <family val="2"/>
    </font>
    <font>
      <i/>
      <sz val="8"/>
      <name val="Cambria"/>
      <family val="1"/>
    </font>
    <font>
      <b/>
      <sz val="9"/>
      <color rgb="FFFF0000"/>
      <name val="Calibri"/>
      <family val="2"/>
      <scheme val="minor"/>
    </font>
    <font>
      <b/>
      <sz val="9"/>
      <color rgb="FF3A645E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sz val="9"/>
      <color indexed="81"/>
      <name val="Segoe U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b/>
      <sz val="11"/>
      <name val="Cambria"/>
      <family val="1"/>
      <scheme val="major"/>
    </font>
    <font>
      <i/>
      <sz val="11"/>
      <color indexed="9"/>
      <name val="Calibri"/>
      <family val="2"/>
    </font>
    <font>
      <b/>
      <vertAlign val="superscript"/>
      <sz val="9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D89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B1C0C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534B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998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D966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ck">
        <color rgb="FF005D89"/>
      </top>
      <bottom/>
      <diagonal/>
    </border>
    <border>
      <left/>
      <right/>
      <top style="thin">
        <color theme="0" tint="-0.14996795556505021"/>
      </top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medium">
        <color rgb="FF005D89"/>
      </right>
      <top style="thick">
        <color rgb="FF005D89"/>
      </top>
      <bottom style="thick">
        <color rgb="FF005D89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BFBFB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rgb="FF005D8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rgb="FF005D84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rgb="FF005D8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14996795556505021"/>
      </top>
      <bottom style="medium">
        <color rgb="FF005D8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rgb="FF005D89"/>
      </left>
      <right/>
      <top style="thick">
        <color rgb="FF005D89"/>
      </top>
      <bottom/>
      <diagonal/>
    </border>
    <border>
      <left/>
      <right style="medium">
        <color rgb="FF005D89"/>
      </right>
      <top style="thick">
        <color rgb="FF005D89"/>
      </top>
      <bottom/>
      <diagonal/>
    </border>
    <border>
      <left style="medium">
        <color rgb="FF005D89"/>
      </left>
      <right/>
      <top style="thick">
        <color rgb="FF005D89"/>
      </top>
      <bottom style="thick">
        <color theme="0"/>
      </bottom>
      <diagonal/>
    </border>
    <border>
      <left/>
      <right/>
      <top style="thick">
        <color rgb="FF005D89"/>
      </top>
      <bottom style="thick">
        <color theme="0"/>
      </bottom>
      <diagonal/>
    </border>
    <border>
      <left/>
      <right style="thick">
        <color rgb="FF005D89"/>
      </right>
      <top style="thick">
        <color rgb="FF005D89"/>
      </top>
      <bottom style="thick">
        <color theme="0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 style="thick">
        <color rgb="FF005D89"/>
      </right>
      <top style="thick">
        <color theme="0"/>
      </top>
      <bottom style="thick">
        <color theme="0"/>
      </bottom>
      <diagonal/>
    </border>
    <border>
      <left style="thick">
        <color rgb="FF005D89"/>
      </left>
      <right/>
      <top/>
      <bottom style="thin">
        <color theme="0" tint="-0.14996795556505021"/>
      </bottom>
      <diagonal/>
    </border>
    <border>
      <left/>
      <right style="thick">
        <color rgb="FF005D89"/>
      </right>
      <top/>
      <bottom style="thin">
        <color theme="0" tint="-0.14996795556505021"/>
      </bottom>
      <diagonal/>
    </border>
    <border>
      <left style="thick">
        <color rgb="FF005D8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rgb="FF005D89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005D89"/>
      </left>
      <right/>
      <top style="thin">
        <color theme="0" tint="-0.14996795556505021"/>
      </top>
      <bottom style="thick">
        <color rgb="FF005D89"/>
      </bottom>
      <diagonal/>
    </border>
    <border>
      <left/>
      <right style="thick">
        <color rgb="FF005D89"/>
      </right>
      <top style="thin">
        <color theme="0" tint="-0.14996795556505021"/>
      </top>
      <bottom style="thick">
        <color rgb="FF005D8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rgb="FF005D89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medium">
        <color rgb="FF005D89"/>
      </bottom>
      <diagonal/>
    </border>
    <border>
      <left/>
      <right/>
      <top style="thin">
        <color theme="0" tint="-0.14993743705557422"/>
      </top>
      <bottom style="medium">
        <color rgb="FF005D89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medium">
        <color rgb="FF005D8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thin">
        <color rgb="FF005D8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005D89"/>
      </bottom>
      <diagonal/>
    </border>
    <border>
      <left/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 style="medium">
        <color rgb="FF005D84"/>
      </bottom>
      <diagonal/>
    </border>
    <border>
      <left/>
      <right style="medium">
        <color rgb="FFF2F2F2"/>
      </right>
      <top/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005D84"/>
      </bottom>
      <diagonal/>
    </border>
    <border>
      <left/>
      <right style="medium">
        <color rgb="FFF2F2F2"/>
      </right>
      <top/>
      <bottom style="medium">
        <color rgb="FF005D84"/>
      </bottom>
      <diagonal/>
    </border>
    <border>
      <left/>
      <right/>
      <top/>
      <bottom style="medium">
        <color rgb="FF005D84"/>
      </bottom>
      <diagonal/>
    </border>
    <border>
      <left style="medium">
        <color rgb="FFBFBFBF"/>
      </left>
      <right style="medium">
        <color rgb="FFFFFFFF"/>
      </right>
      <top/>
      <bottom/>
      <diagonal/>
    </border>
    <border>
      <left/>
      <right style="medium">
        <color theme="0"/>
      </right>
      <top/>
      <bottom style="medium">
        <color rgb="FFFFFFFF"/>
      </bottom>
      <diagonal/>
    </border>
    <border>
      <left/>
      <right style="medium">
        <color theme="0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medium">
        <color rgb="FF005D89"/>
      </bottom>
      <diagonal/>
    </border>
    <border>
      <left/>
      <right/>
      <top style="thin">
        <color rgb="FF005D89"/>
      </top>
      <bottom style="medium">
        <color rgb="FF005D8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rgb="FF005D89"/>
      </bottom>
      <diagonal/>
    </border>
    <border>
      <left style="thin">
        <color theme="0" tint="-0.14996795556505021"/>
      </left>
      <right/>
      <top/>
      <bottom style="medium">
        <color rgb="FF005D89"/>
      </bottom>
      <diagonal/>
    </border>
    <border>
      <left/>
      <right style="medium">
        <color theme="0" tint="-4.9989318521683403E-2"/>
      </right>
      <top/>
      <bottom style="thin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0.14996795556505021"/>
      </bottom>
      <diagonal/>
    </border>
    <border>
      <left style="medium">
        <color theme="0" tint="-4.9989318521683403E-2"/>
      </left>
      <right/>
      <top/>
      <bottom style="thin">
        <color theme="0" tint="-0.14996795556505021"/>
      </bottom>
      <diagonal/>
    </border>
    <border>
      <left/>
      <right style="medium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4.9989318521683403E-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4.9989318521683403E-2"/>
      </right>
      <top style="thin">
        <color theme="0" tint="-0.14996795556505021"/>
      </top>
      <bottom style="medium">
        <color rgb="FF005D8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0.14996795556505021"/>
      </top>
      <bottom style="medium">
        <color rgb="FF005D84"/>
      </bottom>
      <diagonal/>
    </border>
    <border>
      <left style="medium">
        <color theme="0" tint="-4.9989318521683403E-2"/>
      </left>
      <right/>
      <top style="thin">
        <color theme="0" tint="-0.14996795556505021"/>
      </top>
      <bottom style="medium">
        <color rgb="FF005D84"/>
      </bottom>
      <diagonal/>
    </border>
    <border>
      <left/>
      <right/>
      <top/>
      <bottom style="medium">
        <color rgb="FFC00000"/>
      </bottom>
      <diagonal/>
    </border>
    <border>
      <left/>
      <right style="thin">
        <color theme="0"/>
      </right>
      <top/>
      <bottom style="medium">
        <color rgb="FF005D8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medium">
        <color rgb="FF005D89"/>
      </bottom>
      <diagonal/>
    </border>
    <border>
      <left/>
      <right/>
      <top style="thin">
        <color rgb="FF005D89"/>
      </top>
      <bottom style="thin">
        <color rgb="FF005D89"/>
      </bottom>
      <diagonal/>
    </border>
    <border>
      <left style="thin">
        <color theme="0"/>
      </left>
      <right style="thin">
        <color theme="0"/>
      </right>
      <top style="thin">
        <color rgb="FF005D89"/>
      </top>
      <bottom style="thin">
        <color rgb="FF005D89"/>
      </bottom>
      <diagonal/>
    </border>
    <border>
      <left style="thin">
        <color theme="0"/>
      </left>
      <right/>
      <top style="thin">
        <color rgb="FF005D89"/>
      </top>
      <bottom style="thin">
        <color rgb="FF005D89"/>
      </bottom>
      <diagonal/>
    </border>
    <border>
      <left style="thin">
        <color theme="0"/>
      </left>
      <right style="thin">
        <color theme="0"/>
      </right>
      <top style="thin">
        <color rgb="FF005D89"/>
      </top>
      <bottom style="medium">
        <color rgb="FF005D89"/>
      </bottom>
      <diagonal/>
    </border>
    <border>
      <left style="thin">
        <color theme="0"/>
      </left>
      <right/>
      <top style="thin">
        <color rgb="FF005D89"/>
      </top>
      <bottom style="medium">
        <color rgb="FF005D89"/>
      </bottom>
      <diagonal/>
    </border>
    <border>
      <left/>
      <right style="thin">
        <color theme="0"/>
      </right>
      <top/>
      <bottom style="thin">
        <color rgb="FF005D89"/>
      </bottom>
      <diagonal/>
    </border>
    <border>
      <left style="thin">
        <color theme="0"/>
      </left>
      <right/>
      <top/>
      <bottom style="thin">
        <color rgb="FF005D89"/>
      </bottom>
      <diagonal/>
    </border>
    <border>
      <left style="thin">
        <color theme="0"/>
      </left>
      <right style="thin">
        <color theme="0"/>
      </right>
      <top/>
      <bottom style="thin">
        <color rgb="FF005D8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9" fillId="0" borderId="0"/>
    <xf numFmtId="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49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 applyAlignment="1">
      <alignment horizontal="center" vertical="center"/>
    </xf>
    <xf numFmtId="0" fontId="8" fillId="2" borderId="0" xfId="0" applyFont="1" applyFill="1"/>
    <xf numFmtId="0" fontId="0" fillId="2" borderId="0" xfId="0" applyFill="1" applyAlignment="1">
      <alignment wrapText="1"/>
    </xf>
    <xf numFmtId="0" fontId="11" fillId="2" borderId="0" xfId="0" applyFont="1" applyFill="1"/>
    <xf numFmtId="0" fontId="13" fillId="2" borderId="0" xfId="0" applyFont="1" applyFill="1"/>
    <xf numFmtId="0" fontId="8" fillId="2" borderId="0" xfId="0" applyFont="1" applyFill="1" applyBorder="1" applyAlignment="1"/>
    <xf numFmtId="0" fontId="9" fillId="2" borderId="0" xfId="0" applyFont="1" applyFill="1" applyBorder="1"/>
    <xf numFmtId="0" fontId="13" fillId="2" borderId="0" xfId="0" applyFont="1" applyFill="1" applyBorder="1"/>
    <xf numFmtId="17" fontId="0" fillId="2" borderId="0" xfId="0" applyNumberFormat="1" applyFill="1"/>
    <xf numFmtId="0" fontId="3" fillId="2" borderId="0" xfId="1" applyFont="1" applyFill="1" applyAlignment="1">
      <alignment horizontal="left"/>
    </xf>
    <xf numFmtId="3" fontId="17" fillId="5" borderId="5" xfId="0" applyNumberFormat="1" applyFont="1" applyFill="1" applyBorder="1" applyAlignment="1">
      <alignment horizontal="center" vertical="center"/>
    </xf>
    <xf numFmtId="2" fontId="17" fillId="5" borderId="5" xfId="0" applyNumberFormat="1" applyFont="1" applyFill="1" applyBorder="1" applyAlignment="1">
      <alignment horizontal="center" vertical="center"/>
    </xf>
    <xf numFmtId="167" fontId="17" fillId="5" borderId="5" xfId="0" applyNumberFormat="1" applyFont="1" applyFill="1" applyBorder="1" applyAlignment="1">
      <alignment horizontal="center" vertical="center"/>
    </xf>
    <xf numFmtId="2" fontId="17" fillId="5" borderId="7" xfId="0" applyNumberFormat="1" applyFont="1" applyFill="1" applyBorder="1" applyAlignment="1">
      <alignment horizontal="center" vertical="center"/>
    </xf>
    <xf numFmtId="2" fontId="17" fillId="2" borderId="5" xfId="0" applyNumberFormat="1" applyFont="1" applyFill="1" applyBorder="1" applyAlignment="1">
      <alignment horizontal="center" vertical="center"/>
    </xf>
    <xf numFmtId="167" fontId="17" fillId="2" borderId="5" xfId="0" applyNumberFormat="1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center" vertical="center"/>
    </xf>
    <xf numFmtId="2" fontId="17" fillId="2" borderId="7" xfId="0" applyNumberFormat="1" applyFont="1" applyFill="1" applyBorder="1" applyAlignment="1">
      <alignment horizontal="center" vertical="center"/>
    </xf>
    <xf numFmtId="164" fontId="17" fillId="5" borderId="4" xfId="0" applyNumberFormat="1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horizontal="center" vertical="center"/>
    </xf>
    <xf numFmtId="167" fontId="17" fillId="2" borderId="4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4" fillId="2" borderId="0" xfId="0" applyFont="1" applyFill="1"/>
    <xf numFmtId="0" fontId="8" fillId="2" borderId="0" xfId="1" applyFont="1" applyFill="1"/>
    <xf numFmtId="0" fontId="21" fillId="2" borderId="0" xfId="0" applyFont="1" applyFill="1"/>
    <xf numFmtId="0" fontId="10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top"/>
    </xf>
    <xf numFmtId="0" fontId="20" fillId="3" borderId="0" xfId="0" applyFont="1" applyFill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7" fillId="2" borderId="5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 indent="1"/>
    </xf>
    <xf numFmtId="0" fontId="17" fillId="2" borderId="5" xfId="0" applyFont="1" applyFill="1" applyBorder="1" applyAlignment="1">
      <alignment horizontal="left" vertical="center" indent="2"/>
    </xf>
    <xf numFmtId="0" fontId="27" fillId="2" borderId="5" xfId="0" applyFont="1" applyFill="1" applyBorder="1" applyAlignment="1">
      <alignment horizontal="left" vertical="center" indent="1"/>
    </xf>
    <xf numFmtId="0" fontId="10" fillId="2" borderId="48" xfId="0" applyFont="1" applyFill="1" applyBorder="1" applyAlignment="1">
      <alignment horizontal="left" vertical="center"/>
    </xf>
    <xf numFmtId="0" fontId="16" fillId="3" borderId="46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16" fillId="3" borderId="6" xfId="0" applyFont="1" applyFill="1" applyBorder="1" applyAlignment="1">
      <alignment vertical="center"/>
    </xf>
    <xf numFmtId="0" fontId="16" fillId="3" borderId="52" xfId="0" applyFont="1" applyFill="1" applyBorder="1" applyAlignment="1">
      <alignment vertical="center"/>
    </xf>
    <xf numFmtId="0" fontId="16" fillId="5" borderId="57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left" vertical="center"/>
    </xf>
    <xf numFmtId="164" fontId="17" fillId="5" borderId="59" xfId="0" applyNumberFormat="1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left" vertical="center"/>
    </xf>
    <xf numFmtId="3" fontId="17" fillId="5" borderId="61" xfId="0" applyNumberFormat="1" applyFont="1" applyFill="1" applyBorder="1" applyAlignment="1">
      <alignment horizontal="center" vertical="center"/>
    </xf>
    <xf numFmtId="2" fontId="17" fillId="5" borderId="61" xfId="0" applyNumberFormat="1" applyFont="1" applyFill="1" applyBorder="1" applyAlignment="1">
      <alignment horizontal="center" vertical="center"/>
    </xf>
    <xf numFmtId="167" fontId="17" fillId="5" borderId="61" xfId="0" applyNumberFormat="1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left" vertical="center"/>
    </xf>
    <xf numFmtId="2" fontId="17" fillId="5" borderId="63" xfId="0" applyNumberFormat="1" applyFont="1" applyFill="1" applyBorder="1" applyAlignment="1">
      <alignment horizontal="center" vertical="center"/>
    </xf>
    <xf numFmtId="0" fontId="3" fillId="2" borderId="0" xfId="1" applyFont="1" applyFill="1" applyAlignment="1"/>
    <xf numFmtId="17" fontId="28" fillId="3" borderId="18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3" fontId="2" fillId="6" borderId="20" xfId="3" applyNumberFormat="1" applyFont="1" applyFill="1" applyBorder="1" applyAlignment="1">
      <alignment horizontal="center" vertical="center" wrapText="1"/>
    </xf>
    <xf numFmtId="165" fontId="2" fillId="2" borderId="20" xfId="3" applyNumberFormat="1" applyFont="1" applyFill="1" applyBorder="1" applyAlignment="1">
      <alignment horizontal="center" vertical="center" wrapText="1"/>
    </xf>
    <xf numFmtId="165" fontId="2" fillId="2" borderId="21" xfId="3" applyNumberFormat="1" applyFont="1" applyFill="1" applyBorder="1" applyAlignment="1">
      <alignment horizontal="center" vertical="center" wrapText="1"/>
    </xf>
    <xf numFmtId="165" fontId="2" fillId="6" borderId="20" xfId="3" applyNumberFormat="1" applyFont="1" applyFill="1" applyBorder="1" applyAlignment="1">
      <alignment horizontal="center" vertical="center" wrapText="1"/>
    </xf>
    <xf numFmtId="3" fontId="14" fillId="6" borderId="23" xfId="3" applyNumberFormat="1" applyFont="1" applyFill="1" applyBorder="1" applyAlignment="1">
      <alignment horizontal="center" vertical="center" wrapText="1"/>
    </xf>
    <xf numFmtId="165" fontId="14" fillId="2" borderId="23" xfId="3" applyNumberFormat="1" applyFont="1" applyFill="1" applyBorder="1" applyAlignment="1">
      <alignment horizontal="center" vertical="center" wrapText="1"/>
    </xf>
    <xf numFmtId="165" fontId="14" fillId="2" borderId="24" xfId="3" applyNumberFormat="1" applyFont="1" applyFill="1" applyBorder="1" applyAlignment="1">
      <alignment horizontal="center" vertical="center" wrapText="1"/>
    </xf>
    <xf numFmtId="165" fontId="14" fillId="6" borderId="23" xfId="3" applyNumberFormat="1" applyFont="1" applyFill="1" applyBorder="1" applyAlignment="1">
      <alignment horizontal="center" vertical="center" wrapText="1"/>
    </xf>
    <xf numFmtId="3" fontId="14" fillId="6" borderId="25" xfId="3" applyNumberFormat="1" applyFont="1" applyFill="1" applyBorder="1" applyAlignment="1">
      <alignment horizontal="center" vertical="center" wrapText="1"/>
    </xf>
    <xf numFmtId="165" fontId="14" fillId="2" borderId="25" xfId="3" applyNumberFormat="1" applyFont="1" applyFill="1" applyBorder="1" applyAlignment="1">
      <alignment horizontal="center" vertical="center" wrapText="1"/>
    </xf>
    <xf numFmtId="165" fontId="14" fillId="2" borderId="26" xfId="3" applyNumberFormat="1" applyFont="1" applyFill="1" applyBorder="1" applyAlignment="1">
      <alignment horizontal="center" vertical="center" wrapText="1"/>
    </xf>
    <xf numFmtId="165" fontId="14" fillId="6" borderId="25" xfId="3" applyNumberFormat="1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vertical="center" indent="1"/>
    </xf>
    <xf numFmtId="3" fontId="2" fillId="6" borderId="25" xfId="3" applyNumberFormat="1" applyFont="1" applyFill="1" applyBorder="1" applyAlignment="1">
      <alignment horizontal="center" vertical="center" wrapText="1"/>
    </xf>
    <xf numFmtId="165" fontId="2" fillId="6" borderId="25" xfId="3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 indent="1"/>
    </xf>
    <xf numFmtId="0" fontId="14" fillId="2" borderId="27" xfId="0" applyFont="1" applyFill="1" applyBorder="1" applyAlignment="1">
      <alignment horizontal="left" vertical="center" wrapText="1" indent="1"/>
    </xf>
    <xf numFmtId="0" fontId="2" fillId="0" borderId="27" xfId="0" applyFont="1" applyFill="1" applyBorder="1" applyAlignment="1">
      <alignment horizontal="left" vertical="center" wrapText="1"/>
    </xf>
    <xf numFmtId="165" fontId="2" fillId="2" borderId="25" xfId="3" applyNumberFormat="1" applyFont="1" applyFill="1" applyBorder="1" applyAlignment="1">
      <alignment horizontal="center" vertical="center" wrapText="1"/>
    </xf>
    <xf numFmtId="165" fontId="2" fillId="2" borderId="26" xfId="3" applyNumberFormat="1" applyFont="1" applyFill="1" applyBorder="1" applyAlignment="1">
      <alignment horizontal="center" vertical="center" wrapText="1"/>
    </xf>
    <xf numFmtId="17" fontId="15" fillId="2" borderId="0" xfId="0" applyNumberFormat="1" applyFont="1" applyFill="1" applyAlignment="1">
      <alignment horizontal="left"/>
    </xf>
    <xf numFmtId="17" fontId="15" fillId="4" borderId="0" xfId="0" applyNumberFormat="1" applyFont="1" applyFill="1" applyAlignment="1">
      <alignment horizontal="left"/>
    </xf>
    <xf numFmtId="165" fontId="0" fillId="2" borderId="0" xfId="3" applyNumberFormat="1" applyFont="1" applyFill="1"/>
    <xf numFmtId="2" fontId="0" fillId="2" borderId="0" xfId="0" applyNumberFormat="1" applyFill="1"/>
    <xf numFmtId="17" fontId="15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10" fillId="2" borderId="48" xfId="0" applyFont="1" applyFill="1" applyBorder="1" applyAlignment="1">
      <alignment horizontal="right" vertical="center"/>
    </xf>
    <xf numFmtId="0" fontId="24" fillId="2" borderId="0" xfId="0" applyFont="1" applyFill="1" applyAlignment="1">
      <alignment vertical="center"/>
    </xf>
    <xf numFmtId="0" fontId="16" fillId="3" borderId="74" xfId="0" applyFont="1" applyFill="1" applyBorder="1" applyAlignment="1">
      <alignment horizontal="center" vertical="center"/>
    </xf>
    <xf numFmtId="0" fontId="16" fillId="3" borderId="75" xfId="0" applyFont="1" applyFill="1" applyBorder="1" applyAlignment="1">
      <alignment horizontal="center" vertical="center"/>
    </xf>
    <xf numFmtId="0" fontId="24" fillId="2" borderId="0" xfId="0" applyFont="1" applyFill="1" applyAlignment="1">
      <alignment vertical="top"/>
    </xf>
    <xf numFmtId="0" fontId="27" fillId="2" borderId="5" xfId="0" applyFont="1" applyFill="1" applyBorder="1" applyAlignment="1">
      <alignment horizontal="right" vertical="center"/>
    </xf>
    <xf numFmtId="0" fontId="27" fillId="2" borderId="5" xfId="0" applyFont="1" applyFill="1" applyBorder="1" applyAlignment="1">
      <alignment horizontal="left" vertical="center"/>
    </xf>
    <xf numFmtId="4" fontId="27" fillId="2" borderId="5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4" fontId="10" fillId="2" borderId="5" xfId="0" applyNumberFormat="1" applyFont="1" applyFill="1" applyBorder="1" applyAlignment="1">
      <alignment horizontal="right" vertical="center"/>
    </xf>
    <xf numFmtId="0" fontId="27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4" fontId="10" fillId="2" borderId="48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5" fillId="4" borderId="0" xfId="0" applyFont="1" applyFill="1"/>
    <xf numFmtId="0" fontId="15" fillId="4" borderId="1" xfId="0" applyFont="1" applyFill="1" applyBorder="1"/>
    <xf numFmtId="0" fontId="24" fillId="2" borderId="0" xfId="0" applyFont="1" applyFill="1" applyAlignment="1">
      <alignment vertical="center"/>
    </xf>
    <xf numFmtId="3" fontId="0" fillId="2" borderId="0" xfId="0" applyNumberFormat="1" applyFill="1"/>
    <xf numFmtId="0" fontId="2" fillId="2" borderId="0" xfId="0" applyFont="1" applyFill="1" applyAlignment="1">
      <alignment horizontal="left" vertical="center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4" fontId="0" fillId="2" borderId="0" xfId="0" applyNumberFormat="1" applyFill="1"/>
    <xf numFmtId="4" fontId="0" fillId="4" borderId="0" xfId="0" applyNumberFormat="1" applyFill="1"/>
    <xf numFmtId="4" fontId="0" fillId="4" borderId="1" xfId="0" applyNumberFormat="1" applyFill="1" applyBorder="1"/>
    <xf numFmtId="0" fontId="38" fillId="2" borderId="0" xfId="0" applyFont="1" applyFill="1" applyAlignment="1">
      <alignment vertical="center"/>
    </xf>
    <xf numFmtId="2" fontId="37" fillId="2" borderId="0" xfId="0" applyNumberFormat="1" applyFont="1" applyFill="1"/>
    <xf numFmtId="167" fontId="0" fillId="2" borderId="0" xfId="0" applyNumberFormat="1" applyFont="1" applyFill="1" applyAlignment="1">
      <alignment horizontal="center"/>
    </xf>
    <xf numFmtId="2" fontId="37" fillId="4" borderId="0" xfId="0" applyNumberFormat="1" applyFont="1" applyFill="1"/>
    <xf numFmtId="0" fontId="0" fillId="2" borderId="0" xfId="0" applyFont="1" applyFill="1" applyAlignment="1">
      <alignment horizontal="center" vertical="center" wrapText="1"/>
    </xf>
    <xf numFmtId="2" fontId="0" fillId="2" borderId="0" xfId="0" applyNumberFormat="1" applyFont="1" applyFill="1"/>
    <xf numFmtId="4" fontId="0" fillId="2" borderId="0" xfId="0" applyNumberFormat="1" applyFont="1" applyFill="1"/>
    <xf numFmtId="4" fontId="0" fillId="4" borderId="0" xfId="0" applyNumberFormat="1" applyFont="1" applyFill="1"/>
    <xf numFmtId="4" fontId="0" fillId="4" borderId="1" xfId="0" applyNumberFormat="1" applyFont="1" applyFill="1" applyBorder="1"/>
    <xf numFmtId="2" fontId="37" fillId="4" borderId="1" xfId="0" applyNumberFormat="1" applyFont="1" applyFill="1" applyBorder="1"/>
    <xf numFmtId="2" fontId="37" fillId="2" borderId="0" xfId="0" applyNumberFormat="1" applyFont="1" applyFill="1" applyAlignment="1">
      <alignment wrapText="1"/>
    </xf>
    <xf numFmtId="2" fontId="37" fillId="4" borderId="0" xfId="0" applyNumberFormat="1" applyFont="1" applyFill="1" applyAlignment="1">
      <alignment wrapText="1"/>
    </xf>
    <xf numFmtId="2" fontId="37" fillId="4" borderId="1" xfId="0" applyNumberFormat="1" applyFont="1" applyFill="1" applyBorder="1" applyAlignment="1">
      <alignment wrapText="1"/>
    </xf>
    <xf numFmtId="0" fontId="3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ont="1" applyFill="1" applyAlignment="1">
      <alignment horizontal="centerContinuous" vertical="center"/>
    </xf>
    <xf numFmtId="2" fontId="37" fillId="2" borderId="0" xfId="3" applyNumberFormat="1" applyFont="1" applyFill="1"/>
    <xf numFmtId="2" fontId="37" fillId="4" borderId="0" xfId="3" applyNumberFormat="1" applyFont="1" applyFill="1"/>
    <xf numFmtId="2" fontId="37" fillId="4" borderId="1" xfId="3" applyNumberFormat="1" applyFont="1" applyFill="1" applyBorder="1"/>
    <xf numFmtId="0" fontId="0" fillId="2" borderId="0" xfId="0" applyFill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8" borderId="0" xfId="0" applyFill="1"/>
    <xf numFmtId="0" fontId="30" fillId="8" borderId="0" xfId="0" applyFont="1" applyFill="1" applyAlignment="1">
      <alignment horizontal="centerContinuous" wrapText="1"/>
    </xf>
    <xf numFmtId="0" fontId="0" fillId="8" borderId="0" xfId="0" applyFill="1" applyAlignment="1">
      <alignment horizontal="centerContinuous"/>
    </xf>
    <xf numFmtId="17" fontId="0" fillId="8" borderId="0" xfId="0" applyNumberFormat="1" applyFill="1"/>
    <xf numFmtId="3" fontId="0" fillId="8" borderId="0" xfId="0" applyNumberFormat="1" applyFill="1"/>
    <xf numFmtId="3" fontId="0" fillId="4" borderId="0" xfId="0" applyNumberFormat="1" applyFill="1"/>
    <xf numFmtId="3" fontId="0" fillId="2" borderId="1" xfId="0" applyNumberFormat="1" applyFill="1" applyBorder="1"/>
    <xf numFmtId="0" fontId="31" fillId="0" borderId="0" xfId="0" applyFont="1" applyAlignment="1">
      <alignment horizontal="left" vertical="center" readingOrder="1"/>
    </xf>
    <xf numFmtId="10" fontId="0" fillId="2" borderId="0" xfId="3" applyNumberFormat="1" applyFont="1" applyFill="1" applyAlignment="1">
      <alignment vertical="center"/>
    </xf>
    <xf numFmtId="10" fontId="0" fillId="4" borderId="0" xfId="3" applyNumberFormat="1" applyFont="1" applyFill="1" applyAlignment="1">
      <alignment vertical="center"/>
    </xf>
    <xf numFmtId="10" fontId="0" fillId="4" borderId="0" xfId="0" applyNumberFormat="1" applyFill="1" applyAlignment="1">
      <alignment vertical="center"/>
    </xf>
    <xf numFmtId="10" fontId="0" fillId="2" borderId="0" xfId="0" applyNumberFormat="1" applyFill="1" applyAlignment="1">
      <alignment vertical="center"/>
    </xf>
    <xf numFmtId="10" fontId="0" fillId="2" borderId="1" xfId="0" applyNumberFormat="1" applyFill="1" applyBorder="1" applyAlignment="1">
      <alignment vertical="center"/>
    </xf>
    <xf numFmtId="3" fontId="0" fillId="2" borderId="0" xfId="0" applyNumberFormat="1" applyFill="1" applyAlignment="1">
      <alignment vertical="center"/>
    </xf>
    <xf numFmtId="3" fontId="0" fillId="4" borderId="0" xfId="0" applyNumberFormat="1" applyFill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32" fillId="2" borderId="0" xfId="0" applyFont="1" applyFill="1" applyAlignment="1">
      <alignment horizontal="left" vertical="center" readingOrder="1"/>
    </xf>
    <xf numFmtId="170" fontId="21" fillId="2" borderId="0" xfId="0" applyNumberFormat="1" applyFont="1" applyFill="1" applyAlignment="1">
      <alignment horizontal="center"/>
    </xf>
    <xf numFmtId="2" fontId="21" fillId="2" borderId="0" xfId="3" applyNumberFormat="1" applyFont="1" applyFill="1" applyAlignment="1">
      <alignment horizontal="center"/>
    </xf>
    <xf numFmtId="17" fontId="0" fillId="2" borderId="0" xfId="0" applyNumberFormat="1" applyFill="1" applyAlignment="1">
      <alignment horizontal="left"/>
    </xf>
    <xf numFmtId="165" fontId="0" fillId="2" borderId="0" xfId="0" applyNumberFormat="1" applyFill="1"/>
    <xf numFmtId="2" fontId="0" fillId="4" borderId="0" xfId="0" applyNumberFormat="1" applyFill="1"/>
    <xf numFmtId="2" fontId="0" fillId="4" borderId="1" xfId="0" applyNumberFormat="1" applyFill="1" applyBorder="1"/>
    <xf numFmtId="0" fontId="30" fillId="2" borderId="0" xfId="0" applyFont="1" applyFill="1" applyAlignment="1">
      <alignment horizontal="centerContinuous"/>
    </xf>
    <xf numFmtId="0" fontId="30" fillId="8" borderId="0" xfId="0" applyFont="1" applyFill="1" applyAlignment="1">
      <alignment horizontal="centerContinuous"/>
    </xf>
    <xf numFmtId="0" fontId="30" fillId="2" borderId="0" xfId="0" applyFont="1" applyFill="1" applyAlignment="1">
      <alignment horizontal="centerContinuous" vertical="center"/>
    </xf>
    <xf numFmtId="0" fontId="14" fillId="0" borderId="79" xfId="0" applyFont="1" applyFill="1" applyBorder="1" applyAlignment="1">
      <alignment horizontal="left" vertical="center" indent="1"/>
    </xf>
    <xf numFmtId="165" fontId="14" fillId="6" borderId="80" xfId="3" applyNumberFormat="1" applyFont="1" applyFill="1" applyBorder="1" applyAlignment="1">
      <alignment horizontal="center" vertical="center" wrapText="1"/>
    </xf>
    <xf numFmtId="165" fontId="14" fillId="2" borderId="80" xfId="3" applyNumberFormat="1" applyFont="1" applyFill="1" applyBorder="1" applyAlignment="1">
      <alignment horizontal="center" vertical="center" wrapText="1"/>
    </xf>
    <xf numFmtId="165" fontId="14" fillId="2" borderId="81" xfId="3" applyNumberFormat="1" applyFont="1" applyFill="1" applyBorder="1" applyAlignment="1">
      <alignment horizontal="center" vertical="center" wrapText="1"/>
    </xf>
    <xf numFmtId="165" fontId="14" fillId="2" borderId="25" xfId="3" applyNumberFormat="1" applyFont="1" applyFill="1" applyBorder="1" applyAlignment="1">
      <alignment horizontal="left" vertical="center" wrapText="1" indent="1"/>
    </xf>
    <xf numFmtId="0" fontId="29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/>
    </xf>
    <xf numFmtId="0" fontId="0" fillId="2" borderId="0" xfId="0" applyFont="1" applyFill="1" applyAlignment="1">
      <alignment horizontal="centerContinuous"/>
    </xf>
    <xf numFmtId="0" fontId="10" fillId="9" borderId="88" xfId="0" applyFont="1" applyFill="1" applyBorder="1" applyAlignment="1">
      <alignment horizontal="left" vertical="center" indent="1"/>
    </xf>
    <xf numFmtId="167" fontId="24" fillId="9" borderId="89" xfId="0" applyNumberFormat="1" applyFont="1" applyFill="1" applyBorder="1" applyAlignment="1">
      <alignment horizontal="center" vertical="center" wrapText="1"/>
    </xf>
    <xf numFmtId="167" fontId="24" fillId="9" borderId="90" xfId="0" applyNumberFormat="1" applyFont="1" applyFill="1" applyBorder="1" applyAlignment="1">
      <alignment horizontal="center" vertical="center" wrapText="1"/>
    </xf>
    <xf numFmtId="0" fontId="27" fillId="0" borderId="88" xfId="0" applyFont="1" applyBorder="1" applyAlignment="1">
      <alignment horizontal="left" vertical="center" indent="1"/>
    </xf>
    <xf numFmtId="167" fontId="17" fillId="0" borderId="89" xfId="0" applyNumberFormat="1" applyFont="1" applyBorder="1" applyAlignment="1">
      <alignment horizontal="center" vertical="center" wrapText="1"/>
    </xf>
    <xf numFmtId="167" fontId="17" fillId="0" borderId="9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indent="1"/>
    </xf>
    <xf numFmtId="167" fontId="17" fillId="0" borderId="91" xfId="0" applyNumberFormat="1" applyFont="1" applyBorder="1" applyAlignment="1">
      <alignment horizontal="center" vertical="center" wrapText="1"/>
    </xf>
    <xf numFmtId="0" fontId="10" fillId="9" borderId="92" xfId="0" applyFont="1" applyFill="1" applyBorder="1" applyAlignment="1">
      <alignment horizontal="left" vertical="center" indent="1"/>
    </xf>
    <xf numFmtId="167" fontId="24" fillId="9" borderId="93" xfId="0" applyNumberFormat="1" applyFont="1" applyFill="1" applyBorder="1" applyAlignment="1">
      <alignment horizontal="center" vertical="center" wrapText="1"/>
    </xf>
    <xf numFmtId="167" fontId="24" fillId="9" borderId="94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Continuous" vertical="center" wrapText="1"/>
    </xf>
    <xf numFmtId="0" fontId="41" fillId="2" borderId="0" xfId="0" applyFont="1" applyFill="1" applyAlignment="1">
      <alignment horizontal="centerContinuous" vertical="center"/>
    </xf>
    <xf numFmtId="165" fontId="2" fillId="0" borderId="20" xfId="3" applyNumberFormat="1" applyFont="1" applyFill="1" applyBorder="1" applyAlignment="1">
      <alignment horizontal="center" vertical="center" wrapText="1"/>
    </xf>
    <xf numFmtId="165" fontId="2" fillId="6" borderId="21" xfId="3" applyNumberFormat="1" applyFont="1" applyFill="1" applyBorder="1" applyAlignment="1">
      <alignment horizontal="center" vertical="center" wrapText="1"/>
    </xf>
    <xf numFmtId="165" fontId="14" fillId="0" borderId="23" xfId="3" applyNumberFormat="1" applyFont="1" applyFill="1" applyBorder="1" applyAlignment="1">
      <alignment horizontal="center" vertical="center" wrapText="1"/>
    </xf>
    <xf numFmtId="165" fontId="14" fillId="6" borderId="24" xfId="3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/>
    </xf>
    <xf numFmtId="165" fontId="2" fillId="0" borderId="25" xfId="3" applyNumberFormat="1" applyFont="1" applyFill="1" applyBorder="1" applyAlignment="1">
      <alignment horizontal="center" vertical="center" wrapText="1"/>
    </xf>
    <xf numFmtId="165" fontId="2" fillId="6" borderId="26" xfId="3" applyNumberFormat="1" applyFont="1" applyFill="1" applyBorder="1" applyAlignment="1">
      <alignment horizontal="center" vertical="center" wrapText="1"/>
    </xf>
    <xf numFmtId="3" fontId="14" fillId="2" borderId="20" xfId="3" applyNumberFormat="1" applyFont="1" applyFill="1" applyBorder="1" applyAlignment="1">
      <alignment horizontal="center" vertical="center" wrapText="1"/>
    </xf>
    <xf numFmtId="3" fontId="14" fillId="2" borderId="83" xfId="3" applyNumberFormat="1" applyFont="1" applyFill="1" applyBorder="1" applyAlignment="1">
      <alignment horizontal="center" vertical="center" wrapText="1"/>
    </xf>
    <xf numFmtId="165" fontId="14" fillId="2" borderId="85" xfId="3" applyNumberFormat="1" applyFont="1" applyFill="1" applyBorder="1" applyAlignment="1">
      <alignment horizontal="center" vertical="center" wrapText="1"/>
    </xf>
    <xf numFmtId="3" fontId="14" fillId="2" borderId="21" xfId="3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Continuous" wrapText="1"/>
    </xf>
    <xf numFmtId="0" fontId="0" fillId="2" borderId="0" xfId="0" applyFill="1" applyBorder="1"/>
    <xf numFmtId="0" fontId="42" fillId="3" borderId="16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 wrapText="1"/>
    </xf>
    <xf numFmtId="0" fontId="28" fillId="3" borderId="98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Border="1"/>
    <xf numFmtId="0" fontId="25" fillId="0" borderId="0" xfId="0" applyFont="1" applyAlignment="1">
      <alignment horizontal="left" vertical="center"/>
    </xf>
    <xf numFmtId="168" fontId="28" fillId="3" borderId="32" xfId="0" applyNumberFormat="1" applyFont="1" applyFill="1" applyBorder="1" applyAlignment="1">
      <alignment horizontal="center" vertical="center"/>
    </xf>
    <xf numFmtId="168" fontId="28" fillId="3" borderId="35" xfId="0" applyNumberFormat="1" applyFont="1" applyFill="1" applyBorder="1" applyAlignment="1">
      <alignment horizontal="center" vertical="center"/>
    </xf>
    <xf numFmtId="168" fontId="28" fillId="3" borderId="35" xfId="0" applyNumberFormat="1" applyFont="1" applyFill="1" applyBorder="1" applyAlignment="1">
      <alignment horizontal="center" vertical="center" wrapText="1"/>
    </xf>
    <xf numFmtId="168" fontId="28" fillId="3" borderId="0" xfId="0" applyNumberFormat="1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/>
    </xf>
    <xf numFmtId="164" fontId="2" fillId="0" borderId="37" xfId="0" applyNumberFormat="1" applyFont="1" applyBorder="1" applyAlignment="1">
      <alignment horizontal="right" vertical="center"/>
    </xf>
    <xf numFmtId="165" fontId="2" fillId="0" borderId="38" xfId="3" applyNumberFormat="1" applyFont="1" applyBorder="1" applyAlignment="1">
      <alignment horizontal="right" vertical="center"/>
    </xf>
    <xf numFmtId="165" fontId="2" fillId="0" borderId="39" xfId="3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left" vertical="center" indent="1"/>
    </xf>
    <xf numFmtId="164" fontId="18" fillId="0" borderId="10" xfId="0" applyNumberFormat="1" applyFont="1" applyBorder="1" applyAlignment="1">
      <alignment horizontal="right" vertical="center"/>
    </xf>
    <xf numFmtId="165" fontId="18" fillId="0" borderId="0" xfId="3" applyNumberFormat="1" applyFont="1" applyBorder="1" applyAlignment="1">
      <alignment horizontal="right" vertical="center"/>
    </xf>
    <xf numFmtId="165" fontId="18" fillId="0" borderId="40" xfId="3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64" fontId="2" fillId="0" borderId="10" xfId="0" applyNumberFormat="1" applyFont="1" applyBorder="1" applyAlignment="1">
      <alignment horizontal="right" vertical="center"/>
    </xf>
    <xf numFmtId="165" fontId="2" fillId="0" borderId="0" xfId="3" applyNumberFormat="1" applyFont="1" applyBorder="1" applyAlignment="1">
      <alignment horizontal="right" vertical="center"/>
    </xf>
    <xf numFmtId="165" fontId="2" fillId="0" borderId="40" xfId="3" applyNumberFormat="1" applyFont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164" fontId="2" fillId="0" borderId="42" xfId="0" applyNumberFormat="1" applyFont="1" applyBorder="1" applyAlignment="1">
      <alignment horizontal="right" vertical="center"/>
    </xf>
    <xf numFmtId="165" fontId="2" fillId="0" borderId="43" xfId="3" applyNumberFormat="1" applyFont="1" applyBorder="1" applyAlignment="1">
      <alignment horizontal="right" vertical="center"/>
    </xf>
    <xf numFmtId="165" fontId="2" fillId="0" borderId="44" xfId="3" applyNumberFormat="1" applyFont="1" applyBorder="1" applyAlignment="1">
      <alignment horizontal="right" vertical="center"/>
    </xf>
    <xf numFmtId="0" fontId="2" fillId="0" borderId="64" xfId="0" applyFont="1" applyBorder="1" applyAlignment="1">
      <alignment vertical="center"/>
    </xf>
    <xf numFmtId="0" fontId="14" fillId="0" borderId="0" xfId="0" applyFont="1" applyAlignment="1">
      <alignment horizontal="centerContinuous"/>
    </xf>
    <xf numFmtId="0" fontId="34" fillId="0" borderId="0" xfId="0" applyFont="1" applyAlignment="1">
      <alignment horizontal="centerContinuous" vertical="center"/>
    </xf>
    <xf numFmtId="164" fontId="43" fillId="0" borderId="0" xfId="0" applyNumberFormat="1" applyFont="1" applyBorder="1" applyAlignment="1">
      <alignment horizontal="centerContinuous" vertical="center"/>
    </xf>
    <xf numFmtId="165" fontId="43" fillId="0" borderId="0" xfId="3" applyNumberFormat="1" applyFont="1" applyBorder="1" applyAlignment="1">
      <alignment horizontal="centerContinuous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/>
    </xf>
    <xf numFmtId="168" fontId="28" fillId="3" borderId="32" xfId="0" applyNumberFormat="1" applyFont="1" applyFill="1" applyBorder="1" applyAlignment="1">
      <alignment horizontal="center" vertical="center" wrapText="1"/>
    </xf>
    <xf numFmtId="168" fontId="28" fillId="3" borderId="99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164" fontId="2" fillId="2" borderId="37" xfId="0" applyNumberFormat="1" applyFont="1" applyFill="1" applyBorder="1" applyAlignment="1">
      <alignment horizontal="right" vertical="center"/>
    </xf>
    <xf numFmtId="165" fontId="2" fillId="2" borderId="39" xfId="3" applyNumberFormat="1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left" vertical="center" indent="1"/>
    </xf>
    <xf numFmtId="164" fontId="18" fillId="2" borderId="10" xfId="0" applyNumberFormat="1" applyFont="1" applyFill="1" applyBorder="1" applyAlignment="1">
      <alignment horizontal="right" vertical="center"/>
    </xf>
    <xf numFmtId="165" fontId="18" fillId="2" borderId="40" xfId="3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right" vertical="center"/>
    </xf>
    <xf numFmtId="165" fontId="2" fillId="2" borderId="40" xfId="3" applyNumberFormat="1" applyFont="1" applyFill="1" applyBorder="1" applyAlignment="1">
      <alignment horizontal="right" vertical="center"/>
    </xf>
    <xf numFmtId="0" fontId="18" fillId="2" borderId="102" xfId="0" applyFont="1" applyFill="1" applyBorder="1" applyAlignment="1">
      <alignment horizontal="left" vertical="center" indent="1"/>
    </xf>
    <xf numFmtId="164" fontId="18" fillId="2" borderId="103" xfId="0" applyNumberFormat="1" applyFont="1" applyFill="1" applyBorder="1" applyAlignment="1">
      <alignment horizontal="right" vertical="center"/>
    </xf>
    <xf numFmtId="165" fontId="18" fillId="2" borderId="100" xfId="3" applyNumberFormat="1" applyFont="1" applyFill="1" applyBorder="1" applyAlignment="1">
      <alignment horizontal="right" vertical="center"/>
    </xf>
    <xf numFmtId="0" fontId="14" fillId="3" borderId="46" xfId="0" applyFont="1" applyFill="1" applyBorder="1"/>
    <xf numFmtId="0" fontId="14" fillId="3" borderId="0" xfId="0" applyFont="1" applyFill="1"/>
    <xf numFmtId="0" fontId="34" fillId="0" borderId="0" xfId="0" applyFont="1" applyAlignment="1">
      <alignment horizontal="centerContinuous" vertical="justify"/>
    </xf>
    <xf numFmtId="164" fontId="43" fillId="0" borderId="0" xfId="0" applyNumberFormat="1" applyFont="1" applyBorder="1" applyAlignment="1">
      <alignment horizontal="centerContinuous" vertical="justify"/>
    </xf>
    <xf numFmtId="165" fontId="43" fillId="0" borderId="0" xfId="3" applyNumberFormat="1" applyFont="1" applyBorder="1" applyAlignment="1">
      <alignment horizontal="centerContinuous" vertical="justify"/>
    </xf>
    <xf numFmtId="164" fontId="44" fillId="0" borderId="10" xfId="0" applyNumberFormat="1" applyFont="1" applyBorder="1" applyAlignment="1">
      <alignment horizontal="right" vertical="center"/>
    </xf>
    <xf numFmtId="165" fontId="44" fillId="0" borderId="0" xfId="3" applyNumberFormat="1" applyFont="1" applyBorder="1" applyAlignment="1">
      <alignment horizontal="right" vertical="center"/>
    </xf>
    <xf numFmtId="165" fontId="44" fillId="0" borderId="40" xfId="3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centerContinuous" wrapText="1"/>
    </xf>
    <xf numFmtId="0" fontId="18" fillId="2" borderId="0" xfId="0" applyFont="1" applyFill="1" applyAlignment="1">
      <alignment horizontal="centerContinuous"/>
    </xf>
    <xf numFmtId="0" fontId="2" fillId="2" borderId="104" xfId="0" applyFont="1" applyFill="1" applyBorder="1" applyAlignment="1">
      <alignment horizontal="left" vertical="center" wrapText="1"/>
    </xf>
    <xf numFmtId="10" fontId="2" fillId="6" borderId="105" xfId="3" applyNumberFormat="1" applyFont="1" applyFill="1" applyBorder="1" applyAlignment="1">
      <alignment horizontal="center" vertical="center" wrapText="1"/>
    </xf>
    <xf numFmtId="2" fontId="2" fillId="0" borderId="105" xfId="3" applyNumberFormat="1" applyFont="1" applyFill="1" applyBorder="1" applyAlignment="1">
      <alignment horizontal="center" vertical="center" wrapText="1"/>
    </xf>
    <xf numFmtId="10" fontId="2" fillId="6" borderId="106" xfId="3" applyNumberFormat="1" applyFont="1" applyFill="1" applyBorder="1" applyAlignment="1">
      <alignment horizontal="center" vertical="center" wrapText="1"/>
    </xf>
    <xf numFmtId="0" fontId="14" fillId="2" borderId="107" xfId="0" applyFont="1" applyFill="1" applyBorder="1" applyAlignment="1">
      <alignment horizontal="left" vertical="center" indent="1"/>
    </xf>
    <xf numFmtId="10" fontId="14" fillId="6" borderId="108" xfId="3" applyNumberFormat="1" applyFont="1" applyFill="1" applyBorder="1" applyAlignment="1">
      <alignment horizontal="center" vertical="center" wrapText="1"/>
    </xf>
    <xf numFmtId="2" fontId="14" fillId="0" borderId="108" xfId="3" applyNumberFormat="1" applyFont="1" applyFill="1" applyBorder="1" applyAlignment="1">
      <alignment horizontal="center" vertical="center" wrapText="1"/>
    </xf>
    <xf numFmtId="10" fontId="14" fillId="6" borderId="109" xfId="3" applyNumberFormat="1" applyFont="1" applyFill="1" applyBorder="1" applyAlignment="1">
      <alignment horizontal="center" vertical="center" wrapText="1"/>
    </xf>
    <xf numFmtId="0" fontId="14" fillId="0" borderId="107" xfId="0" applyFont="1" applyFill="1" applyBorder="1" applyAlignment="1">
      <alignment horizontal="left" vertical="center" indent="1"/>
    </xf>
    <xf numFmtId="0" fontId="14" fillId="0" borderId="110" xfId="0" applyFont="1" applyFill="1" applyBorder="1" applyAlignment="1">
      <alignment horizontal="left" vertical="center" indent="1"/>
    </xf>
    <xf numFmtId="10" fontId="14" fillId="6" borderId="111" xfId="3" applyNumberFormat="1" applyFont="1" applyFill="1" applyBorder="1" applyAlignment="1">
      <alignment horizontal="center" vertical="center" wrapText="1"/>
    </xf>
    <xf numFmtId="10" fontId="14" fillId="6" borderId="112" xfId="3" applyNumberFormat="1" applyFont="1" applyFill="1" applyBorder="1" applyAlignment="1">
      <alignment horizontal="center" vertical="center" wrapText="1"/>
    </xf>
    <xf numFmtId="2" fontId="14" fillId="0" borderId="111" xfId="3" applyNumberFormat="1" applyFont="1" applyFill="1" applyBorder="1" applyAlignment="1">
      <alignment horizontal="center" vertical="center" wrapText="1"/>
    </xf>
    <xf numFmtId="2" fontId="14" fillId="0" borderId="112" xfId="3" applyNumberFormat="1" applyFont="1" applyFill="1" applyBorder="1" applyAlignment="1">
      <alignment horizontal="center" vertical="center" wrapText="1"/>
    </xf>
    <xf numFmtId="171" fontId="0" fillId="2" borderId="0" xfId="2" applyNumberFormat="1" applyFont="1" applyFill="1"/>
    <xf numFmtId="171" fontId="0" fillId="2" borderId="0" xfId="0" applyNumberFormat="1" applyFill="1"/>
    <xf numFmtId="171" fontId="0" fillId="2" borderId="0" xfId="0" applyNumberFormat="1" applyFont="1" applyFill="1"/>
    <xf numFmtId="171" fontId="0" fillId="4" borderId="0" xfId="2" applyNumberFormat="1" applyFont="1" applyFill="1"/>
    <xf numFmtId="171" fontId="0" fillId="2" borderId="1" xfId="2" applyNumberFormat="1" applyFont="1" applyFill="1" applyBorder="1"/>
    <xf numFmtId="0" fontId="0" fillId="11" borderId="0" xfId="0" applyFill="1"/>
    <xf numFmtId="171" fontId="0" fillId="11" borderId="0" xfId="0" applyNumberFormat="1" applyFill="1"/>
    <xf numFmtId="171" fontId="0" fillId="2" borderId="113" xfId="0" applyNumberFormat="1" applyFill="1" applyBorder="1"/>
    <xf numFmtId="171" fontId="0" fillId="2" borderId="0" xfId="2" applyNumberFormat="1" applyFont="1" applyFill="1" applyBorder="1"/>
    <xf numFmtId="171" fontId="0" fillId="2" borderId="46" xfId="0" applyNumberFormat="1" applyFont="1" applyFill="1" applyBorder="1"/>
    <xf numFmtId="171" fontId="0" fillId="4" borderId="0" xfId="2" applyNumberFormat="1" applyFont="1" applyFill="1" applyBorder="1"/>
    <xf numFmtId="171" fontId="0" fillId="4" borderId="46" xfId="0" applyNumberFormat="1" applyFont="1" applyFill="1" applyBorder="1"/>
    <xf numFmtId="171" fontId="0" fillId="2" borderId="114" xfId="0" applyNumberFormat="1" applyFont="1" applyFill="1" applyBorder="1"/>
    <xf numFmtId="0" fontId="20" fillId="3" borderId="47" xfId="0" applyFont="1" applyFill="1" applyBorder="1" applyAlignment="1">
      <alignment horizontal="center" vertical="center" wrapText="1"/>
    </xf>
    <xf numFmtId="0" fontId="20" fillId="7" borderId="47" xfId="0" applyFont="1" applyFill="1" applyBorder="1" applyAlignment="1">
      <alignment horizontal="center" vertical="center" wrapText="1"/>
    </xf>
    <xf numFmtId="0" fontId="20" fillId="7" borderId="32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Continuous"/>
    </xf>
    <xf numFmtId="0" fontId="20" fillId="3" borderId="45" xfId="0" applyFont="1" applyFill="1" applyBorder="1" applyAlignment="1">
      <alignment horizontal="center" vertical="center" wrapText="1"/>
    </xf>
    <xf numFmtId="0" fontId="0" fillId="11" borderId="0" xfId="0" applyFont="1" applyFill="1"/>
    <xf numFmtId="171" fontId="0" fillId="11" borderId="0" xfId="0" applyNumberFormat="1" applyFont="1" applyFill="1"/>
    <xf numFmtId="171" fontId="0" fillId="2" borderId="113" xfId="0" applyNumberFormat="1" applyFont="1" applyFill="1" applyBorder="1"/>
    <xf numFmtId="17" fontId="15" fillId="2" borderId="0" xfId="0" applyNumberFormat="1" applyFont="1" applyFill="1" applyBorder="1" applyAlignment="1">
      <alignment horizontal="left"/>
    </xf>
    <xf numFmtId="17" fontId="15" fillId="4" borderId="0" xfId="0" applyNumberFormat="1" applyFont="1" applyFill="1" applyBorder="1" applyAlignment="1">
      <alignment horizontal="left"/>
    </xf>
    <xf numFmtId="17" fontId="15" fillId="4" borderId="1" xfId="0" applyNumberFormat="1" applyFont="1" applyFill="1" applyBorder="1" applyAlignment="1">
      <alignment horizontal="left"/>
    </xf>
    <xf numFmtId="0" fontId="45" fillId="3" borderId="0" xfId="0" applyFont="1" applyFill="1" applyAlignment="1">
      <alignment vertical="center" wrapText="1"/>
    </xf>
    <xf numFmtId="17" fontId="15" fillId="10" borderId="0" xfId="0" applyNumberFormat="1" applyFont="1" applyFill="1" applyBorder="1" applyAlignment="1">
      <alignment horizontal="left"/>
    </xf>
    <xf numFmtId="171" fontId="7" fillId="4" borderId="0" xfId="2" applyNumberFormat="1" applyFont="1" applyFill="1" applyBorder="1"/>
    <xf numFmtId="0" fontId="20" fillId="7" borderId="115" xfId="0" applyFont="1" applyFill="1" applyBorder="1" applyAlignment="1">
      <alignment horizontal="center" vertical="center" wrapText="1"/>
    </xf>
    <xf numFmtId="0" fontId="20" fillId="7" borderId="33" xfId="0" applyFont="1" applyFill="1" applyBorder="1" applyAlignment="1">
      <alignment horizontal="center" vertical="center" wrapText="1"/>
    </xf>
    <xf numFmtId="0" fontId="20" fillId="3" borderId="115" xfId="0" applyFont="1" applyFill="1" applyBorder="1" applyAlignment="1">
      <alignment horizontal="center" vertical="center" wrapText="1"/>
    </xf>
    <xf numFmtId="171" fontId="15" fillId="10" borderId="0" xfId="2" applyNumberFormat="1" applyFont="1" applyFill="1" applyBorder="1"/>
    <xf numFmtId="171" fontId="15" fillId="10" borderId="46" xfId="0" applyNumberFormat="1" applyFont="1" applyFill="1" applyBorder="1"/>
    <xf numFmtId="0" fontId="20" fillId="3" borderId="50" xfId="0" applyFont="1" applyFill="1" applyBorder="1" applyAlignment="1">
      <alignment horizontal="centerContinuous"/>
    </xf>
    <xf numFmtId="0" fontId="20" fillId="7" borderId="28" xfId="0" applyFont="1" applyFill="1" applyBorder="1" applyAlignment="1">
      <alignment horizontal="centerContinuous"/>
    </xf>
    <xf numFmtId="17" fontId="15" fillId="2" borderId="0" xfId="0" applyNumberFormat="1" applyFont="1" applyFill="1" applyAlignment="1">
      <alignment horizontal="left" vertical="center"/>
    </xf>
    <xf numFmtId="17" fontId="15" fillId="4" borderId="0" xfId="0" applyNumberFormat="1" applyFont="1" applyFill="1" applyAlignment="1">
      <alignment horizontal="left" vertical="center"/>
    </xf>
    <xf numFmtId="17" fontId="15" fillId="2" borderId="1" xfId="0" applyNumberFormat="1" applyFont="1" applyFill="1" applyBorder="1" applyAlignment="1">
      <alignment horizontal="left" vertical="center"/>
    </xf>
    <xf numFmtId="171" fontId="0" fillId="2" borderId="0" xfId="2" applyNumberFormat="1" applyFont="1" applyFill="1" applyAlignment="1">
      <alignment horizontal="centerContinuous"/>
    </xf>
    <xf numFmtId="0" fontId="24" fillId="0" borderId="0" xfId="0" applyFont="1" applyAlignment="1">
      <alignment horizontal="left" vertical="center" readingOrder="1"/>
    </xf>
    <xf numFmtId="10" fontId="0" fillId="2" borderId="0" xfId="3" applyNumberFormat="1" applyFont="1" applyFill="1"/>
    <xf numFmtId="10" fontId="0" fillId="4" borderId="0" xfId="3" applyNumberFormat="1" applyFont="1" applyFill="1"/>
    <xf numFmtId="10" fontId="0" fillId="2" borderId="1" xfId="3" applyNumberFormat="1" applyFont="1" applyFill="1" applyBorder="1"/>
    <xf numFmtId="0" fontId="20" fillId="3" borderId="30" xfId="0" applyFont="1" applyFill="1" applyBorder="1" applyAlignment="1">
      <alignment horizontal="centerContinuous"/>
    </xf>
    <xf numFmtId="10" fontId="0" fillId="2" borderId="0" xfId="0" applyNumberFormat="1" applyFont="1" applyFill="1"/>
    <xf numFmtId="10" fontId="0" fillId="4" borderId="0" xfId="0" applyNumberFormat="1" applyFont="1" applyFill="1"/>
    <xf numFmtId="10" fontId="0" fillId="2" borderId="1" xfId="0" applyNumberFormat="1" applyFont="1" applyFill="1" applyBorder="1"/>
    <xf numFmtId="0" fontId="22" fillId="3" borderId="0" xfId="0" applyFont="1" applyFill="1" applyAlignment="1">
      <alignment vertical="center" wrapText="1"/>
    </xf>
    <xf numFmtId="0" fontId="0" fillId="4" borderId="0" xfId="0" applyFill="1"/>
    <xf numFmtId="165" fontId="0" fillId="4" borderId="0" xfId="3" applyNumberFormat="1" applyFont="1" applyFill="1"/>
    <xf numFmtId="165" fontId="0" fillId="4" borderId="1" xfId="3" applyNumberFormat="1" applyFont="1" applyFill="1" applyBorder="1"/>
    <xf numFmtId="0" fontId="0" fillId="3" borderId="30" xfId="0" applyFill="1" applyBorder="1" applyAlignment="1">
      <alignment horizontal="centerContinuous"/>
    </xf>
    <xf numFmtId="0" fontId="20" fillId="3" borderId="29" xfId="0" applyFont="1" applyFill="1" applyBorder="1" applyAlignment="1">
      <alignment horizontal="centerContinuous"/>
    </xf>
    <xf numFmtId="0" fontId="20" fillId="3" borderId="0" xfId="0" applyFont="1" applyFill="1" applyAlignment="1">
      <alignment vertical="center" wrapText="1"/>
    </xf>
    <xf numFmtId="0" fontId="30" fillId="0" borderId="0" xfId="0" applyFont="1" applyAlignment="1">
      <alignment horizontal="centerContinuous"/>
    </xf>
    <xf numFmtId="43" fontId="0" fillId="2" borderId="0" xfId="0" applyNumberFormat="1" applyFont="1" applyFill="1"/>
    <xf numFmtId="164" fontId="0" fillId="2" borderId="0" xfId="0" applyNumberFormat="1" applyFont="1" applyFill="1" applyAlignment="1">
      <alignment horizontal="center" wrapText="1"/>
    </xf>
    <xf numFmtId="164" fontId="0" fillId="4" borderId="0" xfId="0" applyNumberFormat="1" applyFont="1" applyFill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43" fontId="20" fillId="3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5" fillId="4" borderId="1" xfId="0" applyFont="1" applyFill="1" applyBorder="1" applyAlignment="1">
      <alignment horizontal="left"/>
    </xf>
    <xf numFmtId="171" fontId="0" fillId="4" borderId="1" xfId="2" applyNumberFormat="1" applyFont="1" applyFill="1" applyBorder="1"/>
    <xf numFmtId="171" fontId="30" fillId="2" borderId="0" xfId="2" applyNumberFormat="1" applyFont="1" applyFill="1" applyAlignment="1">
      <alignment horizontal="centerContinuous" vertical="center" wrapText="1"/>
    </xf>
    <xf numFmtId="164" fontId="14" fillId="2" borderId="116" xfId="0" applyNumberFormat="1" applyFont="1" applyFill="1" applyBorder="1"/>
    <xf numFmtId="164" fontId="14" fillId="2" borderId="117" xfId="0" applyNumberFormat="1" applyFont="1" applyFill="1" applyBorder="1"/>
    <xf numFmtId="0" fontId="14" fillId="2" borderId="116" xfId="0" applyFont="1" applyFill="1" applyBorder="1"/>
    <xf numFmtId="0" fontId="14" fillId="2" borderId="117" xfId="0" applyFont="1" applyFill="1" applyBorder="1"/>
    <xf numFmtId="0" fontId="28" fillId="7" borderId="50" xfId="0" applyFont="1" applyFill="1" applyBorder="1" applyAlignment="1">
      <alignment horizontal="center" vertical="center" wrapText="1"/>
    </xf>
    <xf numFmtId="0" fontId="28" fillId="3" borderId="46" xfId="0" applyFont="1" applyFill="1" applyBorder="1" applyAlignment="1">
      <alignment horizontal="center" wrapText="1"/>
    </xf>
    <xf numFmtId="0" fontId="14" fillId="2" borderId="43" xfId="0" applyFont="1" applyFill="1" applyBorder="1" applyAlignment="1">
      <alignment wrapText="1"/>
    </xf>
    <xf numFmtId="0" fontId="14" fillId="2" borderId="118" xfId="0" applyFont="1" applyFill="1" applyBorder="1" applyAlignment="1">
      <alignment wrapText="1"/>
    </xf>
    <xf numFmtId="0" fontId="2" fillId="2" borderId="48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14" fillId="2" borderId="4" xfId="0" applyFont="1" applyFill="1" applyBorder="1" applyAlignment="1">
      <alignment wrapText="1"/>
    </xf>
    <xf numFmtId="164" fontId="14" fillId="2" borderId="4" xfId="0" applyNumberFormat="1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164" fontId="14" fillId="2" borderId="5" xfId="0" applyNumberFormat="1" applyFont="1" applyFill="1" applyBorder="1" applyAlignment="1">
      <alignment wrapText="1"/>
    </xf>
    <xf numFmtId="172" fontId="14" fillId="2" borderId="116" xfId="0" applyNumberFormat="1" applyFont="1" applyFill="1" applyBorder="1"/>
    <xf numFmtId="172" fontId="14" fillId="2" borderId="117" xfId="0" applyNumberFormat="1" applyFont="1" applyFill="1" applyBorder="1"/>
    <xf numFmtId="0" fontId="14" fillId="2" borderId="119" xfId="0" applyFont="1" applyFill="1" applyBorder="1"/>
    <xf numFmtId="172" fontId="14" fillId="2" borderId="119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18" fillId="2" borderId="0" xfId="0" applyFont="1" applyFill="1" applyAlignment="1">
      <alignment horizontal="centerContinuous" wrapText="1"/>
    </xf>
    <xf numFmtId="0" fontId="24" fillId="2" borderId="0" xfId="0" applyFont="1" applyFill="1" applyAlignment="1">
      <alignment vertical="top" wrapText="1"/>
    </xf>
    <xf numFmtId="0" fontId="49" fillId="0" borderId="120" xfId="0" applyFont="1" applyBorder="1" applyAlignment="1">
      <alignment horizontal="left" vertical="center"/>
    </xf>
    <xf numFmtId="0" fontId="49" fillId="0" borderId="101" xfId="0" applyFont="1" applyBorder="1" applyAlignment="1">
      <alignment horizontal="left" vertical="center"/>
    </xf>
    <xf numFmtId="0" fontId="48" fillId="13" borderId="121" xfId="0" applyFont="1" applyFill="1" applyBorder="1" applyAlignment="1">
      <alignment horizontal="center" vertical="center"/>
    </xf>
    <xf numFmtId="0" fontId="48" fillId="14" borderId="121" xfId="0" applyFont="1" applyFill="1" applyBorder="1" applyAlignment="1">
      <alignment horizontal="center" vertical="center"/>
    </xf>
    <xf numFmtId="0" fontId="48" fillId="12" borderId="122" xfId="0" applyFont="1" applyFill="1" applyBorder="1" applyAlignment="1">
      <alignment horizontal="center" vertical="center"/>
    </xf>
    <xf numFmtId="0" fontId="48" fillId="13" borderId="123" xfId="0" applyFont="1" applyFill="1" applyBorder="1" applyAlignment="1">
      <alignment horizontal="center" vertical="center"/>
    </xf>
    <xf numFmtId="0" fontId="48" fillId="14" borderId="123" xfId="0" applyFont="1" applyFill="1" applyBorder="1" applyAlignment="1">
      <alignment horizontal="center" vertical="center"/>
    </xf>
    <xf numFmtId="0" fontId="48" fillId="12" borderId="123" xfId="0" applyFont="1" applyFill="1" applyBorder="1" applyAlignment="1">
      <alignment horizontal="center" vertical="center"/>
    </xf>
    <xf numFmtId="0" fontId="50" fillId="0" borderId="124" xfId="0" applyFont="1" applyBorder="1" applyAlignment="1">
      <alignment horizontal="center" vertical="center"/>
    </xf>
    <xf numFmtId="0" fontId="48" fillId="3" borderId="125" xfId="0" applyFont="1" applyFill="1" applyBorder="1" applyAlignment="1">
      <alignment horizontal="left" vertical="center"/>
    </xf>
    <xf numFmtId="0" fontId="48" fillId="3" borderId="127" xfId="0" applyFont="1" applyFill="1" applyBorder="1" applyAlignment="1">
      <alignment horizontal="center" vertical="center"/>
    </xf>
    <xf numFmtId="0" fontId="48" fillId="3" borderId="126" xfId="0" applyFont="1" applyFill="1" applyBorder="1" applyAlignment="1">
      <alignment horizontal="center" vertical="center"/>
    </xf>
    <xf numFmtId="0" fontId="28" fillId="3" borderId="47" xfId="0" applyFont="1" applyFill="1" applyBorder="1" applyAlignment="1">
      <alignment horizontal="center" vertical="center"/>
    </xf>
    <xf numFmtId="0" fontId="10" fillId="2" borderId="116" xfId="0" applyFont="1" applyFill="1" applyBorder="1" applyAlignment="1" applyProtection="1">
      <alignment vertical="center"/>
    </xf>
    <xf numFmtId="167" fontId="14" fillId="2" borderId="116" xfId="0" applyNumberFormat="1" applyFont="1" applyFill="1" applyBorder="1"/>
    <xf numFmtId="0" fontId="10" fillId="2" borderId="117" xfId="0" applyFont="1" applyFill="1" applyBorder="1" applyAlignment="1" applyProtection="1">
      <alignment vertical="center"/>
    </xf>
    <xf numFmtId="167" fontId="14" fillId="2" borderId="117" xfId="0" applyNumberFormat="1" applyFont="1" applyFill="1" applyBorder="1"/>
    <xf numFmtId="0" fontId="10" fillId="2" borderId="117" xfId="0" applyFont="1" applyFill="1" applyBorder="1" applyAlignment="1" applyProtection="1">
      <alignment horizontal="left" vertical="center" indent="1"/>
    </xf>
    <xf numFmtId="0" fontId="10" fillId="2" borderId="119" xfId="0" applyFont="1" applyFill="1" applyBorder="1" applyAlignment="1" applyProtection="1">
      <alignment horizontal="left" vertical="center" indent="1"/>
    </xf>
    <xf numFmtId="164" fontId="14" fillId="2" borderId="119" xfId="0" applyNumberFormat="1" applyFont="1" applyFill="1" applyBorder="1"/>
    <xf numFmtId="167" fontId="14" fillId="2" borderId="119" xfId="0" applyNumberFormat="1" applyFont="1" applyFill="1" applyBorder="1"/>
    <xf numFmtId="17" fontId="28" fillId="3" borderId="47" xfId="0" applyNumberFormat="1" applyFont="1" applyFill="1" applyBorder="1" applyAlignment="1">
      <alignment horizontal="center" vertical="center"/>
    </xf>
    <xf numFmtId="167" fontId="14" fillId="2" borderId="116" xfId="0" applyNumberFormat="1" applyFont="1" applyFill="1" applyBorder="1" applyAlignment="1">
      <alignment horizontal="center"/>
    </xf>
    <xf numFmtId="167" fontId="14" fillId="2" borderId="117" xfId="0" applyNumberFormat="1" applyFont="1" applyFill="1" applyBorder="1" applyAlignment="1">
      <alignment horizontal="center"/>
    </xf>
    <xf numFmtId="167" fontId="14" fillId="2" borderId="119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45" fillId="3" borderId="0" xfId="0" applyFont="1" applyFill="1" applyAlignment="1">
      <alignment vertical="center"/>
    </xf>
    <xf numFmtId="0" fontId="30" fillId="2" borderId="0" xfId="0" applyFont="1" applyFill="1" applyAlignment="1">
      <alignment horizontal="centerContinuous" wrapText="1"/>
    </xf>
    <xf numFmtId="0" fontId="39" fillId="3" borderId="0" xfId="0" applyFont="1" applyFill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0" fontId="28" fillId="3" borderId="31" xfId="0" applyFont="1" applyFill="1" applyBorder="1" applyAlignment="1">
      <alignment horizontal="center" vertical="center"/>
    </xf>
    <xf numFmtId="165" fontId="30" fillId="2" borderId="0" xfId="3" applyNumberFormat="1" applyFont="1" applyFill="1" applyAlignment="1">
      <alignment horizontal="centerContinuous"/>
    </xf>
    <xf numFmtId="0" fontId="20" fillId="3" borderId="0" xfId="0" applyFont="1" applyFill="1" applyAlignment="1">
      <alignment horizontal="centerContinuous" vertical="center"/>
    </xf>
    <xf numFmtId="0" fontId="0" fillId="3" borderId="0" xfId="0" applyFont="1" applyFill="1" applyAlignment="1">
      <alignment horizontal="centerContinuous" vertical="center"/>
    </xf>
    <xf numFmtId="0" fontId="20" fillId="7" borderId="29" xfId="0" applyFont="1" applyFill="1" applyBorder="1" applyAlignment="1">
      <alignment horizontal="centerContinuous" vertical="center"/>
    </xf>
    <xf numFmtId="0" fontId="0" fillId="7" borderId="0" xfId="0" applyFont="1" applyFill="1" applyAlignment="1">
      <alignment horizontal="centerContinuous" vertical="center"/>
    </xf>
    <xf numFmtId="0" fontId="23" fillId="3" borderId="0" xfId="0" applyFont="1" applyFill="1" applyAlignment="1">
      <alignment vertical="center" wrapText="1"/>
    </xf>
    <xf numFmtId="0" fontId="8" fillId="4" borderId="0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51" fillId="2" borderId="0" xfId="1" applyFont="1" applyFill="1" applyBorder="1" applyAlignment="1">
      <alignment horizontal="left" vertical="top" wrapText="1"/>
    </xf>
    <xf numFmtId="0" fontId="8" fillId="2" borderId="0" xfId="1" applyFont="1" applyFill="1" applyBorder="1" applyAlignment="1">
      <alignment horizontal="left" vertical="top" wrapText="1"/>
    </xf>
    <xf numFmtId="0" fontId="51" fillId="4" borderId="0" xfId="1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6" fillId="4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22" fillId="3" borderId="46" xfId="0" applyFont="1" applyFill="1" applyBorder="1" applyAlignment="1">
      <alignment horizontal="left" vertical="center" wrapText="1"/>
    </xf>
    <xf numFmtId="0" fontId="20" fillId="3" borderId="46" xfId="0" applyFont="1" applyFill="1" applyBorder="1" applyAlignment="1">
      <alignment horizontal="justify" vertical="center" wrapText="1"/>
    </xf>
    <xf numFmtId="0" fontId="0" fillId="0" borderId="46" xfId="0" applyBorder="1" applyAlignment="1">
      <alignment horizontal="justify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14" fillId="2" borderId="84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2" xfId="0" applyFont="1" applyFill="1" applyBorder="1" applyAlignment="1">
      <alignment horizontal="center" vertical="center" wrapText="1"/>
    </xf>
    <xf numFmtId="0" fontId="16" fillId="3" borderId="95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68" xfId="0" applyFont="1" applyFill="1" applyBorder="1" applyAlignment="1">
      <alignment horizontal="center" vertical="center" wrapText="1"/>
    </xf>
    <xf numFmtId="0" fontId="16" fillId="3" borderId="97" xfId="0" applyFont="1" applyFill="1" applyBorder="1" applyAlignment="1">
      <alignment horizontal="center" vertical="center" wrapText="1"/>
    </xf>
    <xf numFmtId="0" fontId="16" fillId="3" borderId="96" xfId="0" applyFont="1" applyFill="1" applyBorder="1" applyAlignment="1">
      <alignment horizontal="center" vertical="center" wrapText="1"/>
    </xf>
    <xf numFmtId="168" fontId="28" fillId="3" borderId="33" xfId="0" applyNumberFormat="1" applyFont="1" applyFill="1" applyBorder="1" applyAlignment="1">
      <alignment horizontal="center" vertical="center" wrapText="1"/>
    </xf>
    <xf numFmtId="168" fontId="28" fillId="3" borderId="34" xfId="0" applyNumberFormat="1" applyFont="1" applyFill="1" applyBorder="1" applyAlignment="1">
      <alignment horizontal="center" vertical="center" wrapText="1"/>
    </xf>
    <xf numFmtId="169" fontId="2" fillId="0" borderId="65" xfId="2" applyNumberFormat="1" applyFont="1" applyBorder="1" applyAlignment="1">
      <alignment vertical="center" wrapText="1"/>
    </xf>
    <xf numFmtId="169" fontId="14" fillId="0" borderId="66" xfId="2" applyNumberFormat="1" applyFont="1" applyBorder="1" applyAlignment="1">
      <alignment vertical="center" wrapText="1"/>
    </xf>
    <xf numFmtId="169" fontId="14" fillId="0" borderId="67" xfId="2" applyNumberFormat="1" applyFont="1" applyBorder="1" applyAlignment="1">
      <alignment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45" xfId="0" applyFont="1" applyFill="1" applyBorder="1" applyAlignment="1">
      <alignment horizontal="center" vertical="center"/>
    </xf>
    <xf numFmtId="0" fontId="28" fillId="3" borderId="31" xfId="0" applyFont="1" applyFill="1" applyBorder="1" applyAlignment="1" applyProtection="1">
      <alignment horizontal="center" vertical="center"/>
    </xf>
    <xf numFmtId="0" fontId="28" fillId="3" borderId="49" xfId="0" applyFont="1" applyFill="1" applyBorder="1" applyAlignment="1">
      <alignment horizontal="center" vertical="center"/>
    </xf>
    <xf numFmtId="0" fontId="28" fillId="3" borderId="115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 vertical="center" wrapText="1"/>
    </xf>
    <xf numFmtId="0" fontId="28" fillId="3" borderId="47" xfId="0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 wrapText="1"/>
    </xf>
    <xf numFmtId="164" fontId="14" fillId="2" borderId="43" xfId="0" applyNumberFormat="1" applyFont="1" applyFill="1" applyBorder="1" applyAlignment="1">
      <alignment horizontal="center" wrapText="1"/>
    </xf>
    <xf numFmtId="164" fontId="14" fillId="2" borderId="118" xfId="0" applyNumberFormat="1" applyFont="1" applyFill="1" applyBorder="1" applyAlignment="1">
      <alignment horizontal="center" wrapText="1"/>
    </xf>
    <xf numFmtId="164" fontId="2" fillId="2" borderId="48" xfId="0" applyNumberFormat="1" applyFont="1" applyFill="1" applyBorder="1" applyAlignment="1">
      <alignment horizontal="center" wrapText="1"/>
    </xf>
    <xf numFmtId="0" fontId="16" fillId="3" borderId="70" xfId="0" applyFont="1" applyFill="1" applyBorder="1" applyAlignment="1">
      <alignment horizontal="center" vertical="center" wrapText="1"/>
    </xf>
    <xf numFmtId="0" fontId="16" fillId="3" borderId="70" xfId="0" applyFont="1" applyFill="1" applyBorder="1" applyAlignment="1">
      <alignment horizontal="center" vertical="center"/>
    </xf>
    <xf numFmtId="0" fontId="16" fillId="3" borderId="72" xfId="0" applyFont="1" applyFill="1" applyBorder="1" applyAlignment="1">
      <alignment horizontal="center" vertical="center"/>
    </xf>
    <xf numFmtId="0" fontId="16" fillId="3" borderId="69" xfId="0" applyFont="1" applyFill="1" applyBorder="1" applyAlignment="1">
      <alignment horizontal="center" vertical="center"/>
    </xf>
    <xf numFmtId="0" fontId="16" fillId="3" borderId="77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0" fontId="16" fillId="3" borderId="76" xfId="0" applyFont="1" applyFill="1" applyBorder="1" applyAlignment="1">
      <alignment horizontal="center" vertical="center"/>
    </xf>
    <xf numFmtId="0" fontId="16" fillId="3" borderId="7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top" wrapText="1"/>
    </xf>
    <xf numFmtId="0" fontId="16" fillId="3" borderId="51" xfId="0" applyFont="1" applyFill="1" applyBorder="1" applyAlignment="1">
      <alignment horizontal="center" vertical="center"/>
    </xf>
    <xf numFmtId="0" fontId="16" fillId="3" borderId="56" xfId="0" applyFont="1" applyFill="1" applyBorder="1" applyAlignment="1">
      <alignment horizontal="center" vertical="center"/>
    </xf>
    <xf numFmtId="0" fontId="16" fillId="5" borderId="53" xfId="0" applyFont="1" applyFill="1" applyBorder="1" applyAlignment="1">
      <alignment horizontal="center" vertical="center"/>
    </xf>
    <xf numFmtId="0" fontId="16" fillId="5" borderId="54" xfId="0" applyFont="1" applyFill="1" applyBorder="1" applyAlignment="1">
      <alignment horizontal="center" vertical="center"/>
    </xf>
    <xf numFmtId="0" fontId="16" fillId="5" borderId="55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 vertical="center" wrapText="1"/>
    </xf>
    <xf numFmtId="171" fontId="20" fillId="3" borderId="0" xfId="2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2" fillId="0" borderId="3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4" fillId="2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center" wrapText="1"/>
    </xf>
    <xf numFmtId="0" fontId="28" fillId="7" borderId="46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64" fontId="2" fillId="2" borderId="48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0" borderId="100" xfId="0" applyFont="1" applyBorder="1" applyAlignment="1">
      <alignment vertical="center"/>
    </xf>
    <xf numFmtId="169" fontId="2" fillId="0" borderId="103" xfId="2" applyNumberFormat="1" applyFont="1" applyBorder="1" applyAlignment="1">
      <alignment vertical="center" wrapText="1"/>
    </xf>
    <xf numFmtId="169" fontId="14" fillId="0" borderId="1" xfId="2" applyNumberFormat="1" applyFont="1" applyBorder="1" applyAlignment="1">
      <alignment vertical="center" wrapText="1"/>
    </xf>
    <xf numFmtId="169" fontId="14" fillId="0" borderId="100" xfId="2" applyNumberFormat="1" applyFont="1" applyBorder="1" applyAlignment="1">
      <alignment vertical="center" wrapText="1"/>
    </xf>
    <xf numFmtId="0" fontId="2" fillId="0" borderId="128" xfId="0" applyFont="1" applyBorder="1" applyAlignment="1">
      <alignment vertical="center"/>
    </xf>
    <xf numFmtId="164" fontId="2" fillId="0" borderId="129" xfId="0" applyNumberFormat="1" applyFont="1" applyBorder="1" applyAlignment="1">
      <alignment horizontal="right" vertical="center"/>
    </xf>
    <xf numFmtId="165" fontId="2" fillId="0" borderId="4" xfId="3" applyNumberFormat="1" applyFont="1" applyBorder="1" applyAlignment="1">
      <alignment horizontal="right" vertical="center"/>
    </xf>
    <xf numFmtId="165" fontId="2" fillId="0" borderId="128" xfId="3" applyNumberFormat="1" applyFont="1" applyBorder="1" applyAlignment="1">
      <alignment horizontal="right" vertical="center"/>
    </xf>
    <xf numFmtId="0" fontId="2" fillId="0" borderId="102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1" applyFont="1" applyFill="1" applyBorder="1" applyAlignment="1">
      <alignment horizontal="left" vertical="center" wrapText="1"/>
    </xf>
    <xf numFmtId="0" fontId="8" fillId="4" borderId="0" xfId="1" applyFont="1" applyFill="1" applyBorder="1" applyAlignment="1">
      <alignment horizontal="left" vertical="center" wrapText="1"/>
    </xf>
  </cellXfs>
  <cellStyles count="8">
    <cellStyle name="Hiperlink" xfId="1" builtinId="8"/>
    <cellStyle name="Normal" xfId="0" builtinId="0"/>
    <cellStyle name="Normal 2" xfId="5"/>
    <cellStyle name="Porcentagem" xfId="3" builtinId="5"/>
    <cellStyle name="Porcentagem 2" xfId="7"/>
    <cellStyle name="Vírgula" xfId="2" builtinId="3"/>
    <cellStyle name="Vírgula 2" xfId="4"/>
    <cellStyle name="Vírgula 3" xfId="6"/>
  </cellStyles>
  <dxfs count="16">
    <dxf>
      <font>
        <b/>
        <i val="0"/>
      </font>
    </dxf>
    <dxf>
      <fill>
        <gradientFill type="path" left="0.5" right="0.5" top="0.5" bottom="0.5">
          <stop position="0">
            <color rgb="FFD5998E"/>
          </stop>
          <stop position="1">
            <color rgb="FFD5998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BD534B"/>
        </bottom>
      </border>
    </dxf>
    <dxf>
      <font>
        <b/>
        <i val="0"/>
        <color theme="0"/>
      </font>
      <fill>
        <gradientFill type="path" left="0.5" right="0.5" top="0.5" bottom="0.5">
          <stop position="0">
            <color rgb="FFBD534B"/>
          </stop>
          <stop position="1">
            <color auto="1"/>
          </stop>
        </gradientFill>
      </fill>
    </dxf>
    <dxf>
      <border>
        <bottom style="medium">
          <color rgb="FFC00000"/>
        </bottom>
      </border>
    </dxf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3" defaultTableStyle="Tabelas RAF" defaultPivotStyle="PivotStyleLight16">
    <tableStyle name="Estilo de Tabela 1" pivot="0" count="2">
      <tableStyleElement type="firstRowStripe" dxfId="15"/>
      <tableStyleElement type="secondRowStripe" dxfId="14"/>
    </tableStyle>
    <tableStyle name="Tabelas RAF" pivot="0" count="7">
      <tableStyleElement type="wholeTable" dxfId="13"/>
      <tableStyleElement type="headerRow" dxfId="12"/>
      <tableStyleElement type="totalRow" dxfId="11"/>
      <tableStyleElement type="firstColumn" dxfId="10"/>
      <tableStyleElement type="firstRowStripe" dxfId="9"/>
      <tableStyleElement type="secondRowStripe" dxfId="8"/>
      <tableStyleElement type="firstColumnStripe" dxfId="7"/>
    </tableStyle>
    <tableStyle name="Tabelas RAF Vermelho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dxfId="0"/>
    </tableStyle>
  </tableStyles>
  <colors>
    <mruColors>
      <color rgb="FFBD534B"/>
      <color rgb="FF005D89"/>
      <color rgb="FF9EBBD3"/>
      <color rgb="FF00ADFA"/>
      <color rgb="FFFF7C80"/>
      <color rgb="FF7A6A60"/>
      <color rgb="FFD5998E"/>
      <color rgb="FF00B050"/>
      <color rgb="FF7F7F7F"/>
      <color rgb="FFE0BB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pib a preços de mercado - Índice com ajuste sazonal (média 1995 = 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8924463747354336E-2"/>
          <c:y val="0.12080623325530528"/>
          <c:w val="0.90544446515642107"/>
          <c:h val="0.6647712839638649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-0.11184467387443454"/>
                  <c:y val="0.22771939284220827"/>
                </c:manualLayout>
              </c:layout>
              <c:tx>
                <c:rich>
                  <a:bodyPr/>
                  <a:lstStyle/>
                  <a:p>
                    <a:r>
                      <a:rPr lang="en-US" sz="800" b="1" baseline="0">
                        <a:solidFill>
                          <a:schemeClr val="tx1"/>
                        </a:solidFill>
                        <a:latin typeface="Cambria" panose="02040503050406030204" pitchFamily="18" charset="0"/>
                      </a:rPr>
                      <a:t>1T14: </a:t>
                    </a:r>
                    <a:fld id="{D0CC52CA-2561-455C-B7E0-3A0B25605053}" type="VALUE">
                      <a:rPr lang="en-US" sz="800" b="1" baseline="0">
                        <a:solidFill>
                          <a:schemeClr val="tx1"/>
                        </a:solidFill>
                        <a:latin typeface="Cambria" panose="02040503050406030204" pitchFamily="18" charset="0"/>
                      </a:rPr>
                      <a:pPr/>
                      <a:t>[VALOR]</a:t>
                    </a:fld>
                    <a:endParaRPr lang="en-US" sz="800" b="1" baseline="0">
                      <a:solidFill>
                        <a:schemeClr val="tx1"/>
                      </a:solidFill>
                      <a:latin typeface="Cambria" panose="020405030504060302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7"/>
              <c:layout>
                <c:manualLayout>
                  <c:x val="-0.18058254635976409"/>
                  <c:y val="0.195187890912420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4T16: </a:t>
                    </a:r>
                    <a:fld id="{7840ECB4-FAD4-4CDA-AE3D-237E1CE91EF9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22914214254472"/>
                      <c:h val="9.0986256788836359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7"/>
              <c:layout>
                <c:manualLayout>
                  <c:x val="-4.660194744768123E-2"/>
                  <c:y val="0.24398506375950885"/>
                </c:manualLayout>
              </c:layout>
              <c:tx>
                <c:rich>
                  <a:bodyPr/>
                  <a:lstStyle/>
                  <a:p>
                    <a:r>
                      <a:rPr lang="en-US" sz="800" b="1" baseline="0">
                        <a:solidFill>
                          <a:schemeClr val="tx1"/>
                        </a:solidFill>
                        <a:latin typeface="Cambria" panose="02040503050406030204" pitchFamily="18" charset="0"/>
                      </a:rPr>
                      <a:t>2T19: </a:t>
                    </a:r>
                    <a:fld id="{0C708CA0-1683-49EB-8FED-B562E2B36083}" type="VALUE">
                      <a:rPr lang="en-US" sz="800" b="1" baseline="0">
                        <a:solidFill>
                          <a:schemeClr val="tx1"/>
                        </a:solidFill>
                        <a:latin typeface="Cambria" panose="02040503050406030204" pitchFamily="18" charset="0"/>
                      </a:rPr>
                      <a:pPr/>
                      <a:t>[VALOR]</a:t>
                    </a:fld>
                    <a:endParaRPr lang="en-US" sz="800" b="1" baseline="0">
                      <a:solidFill>
                        <a:schemeClr val="tx1"/>
                      </a:solidFill>
                      <a:latin typeface="Cambria" panose="020405030504060302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1'!$A$4:$A$61</c:f>
              <c:strCache>
                <c:ptCount val="58"/>
                <c:pt idx="0">
                  <c:v>2005.I</c:v>
                </c:pt>
                <c:pt idx="1">
                  <c:v>2005.II</c:v>
                </c:pt>
                <c:pt idx="2">
                  <c:v>2005.III</c:v>
                </c:pt>
                <c:pt idx="3">
                  <c:v>2005.IV</c:v>
                </c:pt>
                <c:pt idx="4">
                  <c:v>2006.I</c:v>
                </c:pt>
                <c:pt idx="5">
                  <c:v>2006.II</c:v>
                </c:pt>
                <c:pt idx="6">
                  <c:v>2006.III</c:v>
                </c:pt>
                <c:pt idx="7">
                  <c:v>2006.IV</c:v>
                </c:pt>
                <c:pt idx="8">
                  <c:v>2007.I</c:v>
                </c:pt>
                <c:pt idx="9">
                  <c:v>2007.II</c:v>
                </c:pt>
                <c:pt idx="10">
                  <c:v>2007.III</c:v>
                </c:pt>
                <c:pt idx="11">
                  <c:v>2007.IV</c:v>
                </c:pt>
                <c:pt idx="12">
                  <c:v>2008.I</c:v>
                </c:pt>
                <c:pt idx="13">
                  <c:v>2008.II</c:v>
                </c:pt>
                <c:pt idx="14">
                  <c:v>2008.III</c:v>
                </c:pt>
                <c:pt idx="15">
                  <c:v>2008.IV</c:v>
                </c:pt>
                <c:pt idx="16">
                  <c:v>2009.I</c:v>
                </c:pt>
                <c:pt idx="17">
                  <c:v>2009.II</c:v>
                </c:pt>
                <c:pt idx="18">
                  <c:v>2009.III</c:v>
                </c:pt>
                <c:pt idx="19">
                  <c:v>2009.IV</c:v>
                </c:pt>
                <c:pt idx="20">
                  <c:v>2010.I</c:v>
                </c:pt>
                <c:pt idx="21">
                  <c:v>2010.II</c:v>
                </c:pt>
                <c:pt idx="22">
                  <c:v>2010.III</c:v>
                </c:pt>
                <c:pt idx="23">
                  <c:v>2010.IV</c:v>
                </c:pt>
                <c:pt idx="24">
                  <c:v>2011.I</c:v>
                </c:pt>
                <c:pt idx="25">
                  <c:v>2011.II</c:v>
                </c:pt>
                <c:pt idx="26">
                  <c:v>2011.III</c:v>
                </c:pt>
                <c:pt idx="27">
                  <c:v>2011.IV</c:v>
                </c:pt>
                <c:pt idx="28">
                  <c:v>2012.I</c:v>
                </c:pt>
                <c:pt idx="29">
                  <c:v>2012.II</c:v>
                </c:pt>
                <c:pt idx="30">
                  <c:v>2012.III</c:v>
                </c:pt>
                <c:pt idx="31">
                  <c:v>2012.IV</c:v>
                </c:pt>
                <c:pt idx="32">
                  <c:v>2013.I</c:v>
                </c:pt>
                <c:pt idx="33">
                  <c:v>2013.II</c:v>
                </c:pt>
                <c:pt idx="34">
                  <c:v>2013.III</c:v>
                </c:pt>
                <c:pt idx="35">
                  <c:v>2013.IV</c:v>
                </c:pt>
                <c:pt idx="36">
                  <c:v>2014.I</c:v>
                </c:pt>
                <c:pt idx="37">
                  <c:v>2014.II</c:v>
                </c:pt>
                <c:pt idx="38">
                  <c:v>2014.III</c:v>
                </c:pt>
                <c:pt idx="39">
                  <c:v>2014.IV</c:v>
                </c:pt>
                <c:pt idx="40">
                  <c:v>2015.I</c:v>
                </c:pt>
                <c:pt idx="41">
                  <c:v>2015.II</c:v>
                </c:pt>
                <c:pt idx="42">
                  <c:v>2015.III</c:v>
                </c:pt>
                <c:pt idx="43">
                  <c:v>2015.IV</c:v>
                </c:pt>
                <c:pt idx="44">
                  <c:v>2016.I</c:v>
                </c:pt>
                <c:pt idx="45">
                  <c:v>2016.II</c:v>
                </c:pt>
                <c:pt idx="46">
                  <c:v>2016.III</c:v>
                </c:pt>
                <c:pt idx="47">
                  <c:v>2016.IV</c:v>
                </c:pt>
                <c:pt idx="48">
                  <c:v>2017.I</c:v>
                </c:pt>
                <c:pt idx="49">
                  <c:v>2017.II</c:v>
                </c:pt>
                <c:pt idx="50">
                  <c:v>2017.III</c:v>
                </c:pt>
                <c:pt idx="51">
                  <c:v>2017.IV</c:v>
                </c:pt>
                <c:pt idx="52">
                  <c:v>2018.I</c:v>
                </c:pt>
                <c:pt idx="53">
                  <c:v>2018.II</c:v>
                </c:pt>
                <c:pt idx="54">
                  <c:v>2018.III</c:v>
                </c:pt>
                <c:pt idx="55">
                  <c:v>2018.IV</c:v>
                </c:pt>
                <c:pt idx="56">
                  <c:v>2019.I</c:v>
                </c:pt>
                <c:pt idx="57">
                  <c:v>2019.II</c:v>
                </c:pt>
              </c:strCache>
            </c:strRef>
          </c:cat>
          <c:val>
            <c:numRef>
              <c:f>'Gráfico 1'!$B$4:$B$61</c:f>
              <c:numCache>
                <c:formatCode>#,##0.00</c:formatCode>
                <c:ptCount val="58"/>
                <c:pt idx="0">
                  <c:v>126.234552947995</c:v>
                </c:pt>
                <c:pt idx="1">
                  <c:v>129.26762538716099</c:v>
                </c:pt>
                <c:pt idx="2">
                  <c:v>128.17320498993701</c:v>
                </c:pt>
                <c:pt idx="3">
                  <c:v>129.37042455239299</c:v>
                </c:pt>
                <c:pt idx="4">
                  <c:v>131.59021495939899</c:v>
                </c:pt>
                <c:pt idx="5">
                  <c:v>132.181845659652</c:v>
                </c:pt>
                <c:pt idx="6">
                  <c:v>133.990459101943</c:v>
                </c:pt>
                <c:pt idx="7">
                  <c:v>135.576082082591</c:v>
                </c:pt>
                <c:pt idx="8">
                  <c:v>138.378198744553</c:v>
                </c:pt>
                <c:pt idx="9">
                  <c:v>140.82420838016</c:v>
                </c:pt>
                <c:pt idx="10">
                  <c:v>141.91664684293499</c:v>
                </c:pt>
                <c:pt idx="11">
                  <c:v>144.559790430031</c:v>
                </c:pt>
                <c:pt idx="12">
                  <c:v>146.86159279887499</c:v>
                </c:pt>
                <c:pt idx="13">
                  <c:v>149.72341293302199</c:v>
                </c:pt>
                <c:pt idx="14">
                  <c:v>151.95078983339101</c:v>
                </c:pt>
                <c:pt idx="15">
                  <c:v>145.965220349943</c:v>
                </c:pt>
                <c:pt idx="16">
                  <c:v>143.55759707546099</c:v>
                </c:pt>
                <c:pt idx="17">
                  <c:v>146.43080376964099</c:v>
                </c:pt>
                <c:pt idx="18">
                  <c:v>150.04463176328201</c:v>
                </c:pt>
                <c:pt idx="19">
                  <c:v>153.75952494206399</c:v>
                </c:pt>
                <c:pt idx="20">
                  <c:v>156.52978859408299</c:v>
                </c:pt>
                <c:pt idx="21">
                  <c:v>158.879669369293</c:v>
                </c:pt>
                <c:pt idx="22">
                  <c:v>160.574545983473</c:v>
                </c:pt>
                <c:pt idx="23">
                  <c:v>162.60972618067001</c:v>
                </c:pt>
                <c:pt idx="24">
                  <c:v>164.37497278495201</c:v>
                </c:pt>
                <c:pt idx="25">
                  <c:v>166.40172157019899</c:v>
                </c:pt>
                <c:pt idx="26">
                  <c:v>166.36866909955299</c:v>
                </c:pt>
                <c:pt idx="27">
                  <c:v>166.90451052924499</c:v>
                </c:pt>
                <c:pt idx="28">
                  <c:v>166.893267588496</c:v>
                </c:pt>
                <c:pt idx="29">
                  <c:v>168.10598186169801</c:v>
                </c:pt>
                <c:pt idx="30">
                  <c:v>170.69585228367899</c:v>
                </c:pt>
                <c:pt idx="31">
                  <c:v>171.155295632123</c:v>
                </c:pt>
                <c:pt idx="32">
                  <c:v>171.01862732810599</c:v>
                </c:pt>
                <c:pt idx="33">
                  <c:v>174.970568049467</c:v>
                </c:pt>
                <c:pt idx="34">
                  <c:v>175.60095795964301</c:v>
                </c:pt>
                <c:pt idx="35">
                  <c:v>175.61582895330901</c:v>
                </c:pt>
                <c:pt idx="36">
                  <c:v>176.51658139702801</c:v>
                </c:pt>
                <c:pt idx="37">
                  <c:v>174.265582292657</c:v>
                </c:pt>
                <c:pt idx="38">
                  <c:v>174.598626464142</c:v>
                </c:pt>
                <c:pt idx="39">
                  <c:v>175.349599259591</c:v>
                </c:pt>
                <c:pt idx="40">
                  <c:v>173.39652195981699</c:v>
                </c:pt>
                <c:pt idx="41">
                  <c:v>169.55053054944401</c:v>
                </c:pt>
                <c:pt idx="42">
                  <c:v>167.14328163713199</c:v>
                </c:pt>
                <c:pt idx="43">
                  <c:v>165.75829185721699</c:v>
                </c:pt>
                <c:pt idx="44">
                  <c:v>164.43135849457099</c:v>
                </c:pt>
                <c:pt idx="45">
                  <c:v>164.055808247681</c:v>
                </c:pt>
                <c:pt idx="46">
                  <c:v>162.970338194655</c:v>
                </c:pt>
                <c:pt idx="47">
                  <c:v>162.001877110263</c:v>
                </c:pt>
                <c:pt idx="48">
                  <c:v>164.577266123898</c:v>
                </c:pt>
                <c:pt idx="49">
                  <c:v>164.97624666369799</c:v>
                </c:pt>
                <c:pt idx="50">
                  <c:v>165.18413090500101</c:v>
                </c:pt>
                <c:pt idx="51">
                  <c:v>165.62243651423</c:v>
                </c:pt>
                <c:pt idx="52">
                  <c:v>166.56714335929701</c:v>
                </c:pt>
                <c:pt idx="53">
                  <c:v>166.402010051091</c:v>
                </c:pt>
                <c:pt idx="54">
                  <c:v>167.274178493157</c:v>
                </c:pt>
                <c:pt idx="55">
                  <c:v>167.47540073475199</c:v>
                </c:pt>
                <c:pt idx="56">
                  <c:v>167.330467716019</c:v>
                </c:pt>
                <c:pt idx="57">
                  <c:v>168.06950481471901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192208"/>
        <c:axId val="220194448"/>
      </c:lineChart>
      <c:catAx>
        <c:axId val="22019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20194448"/>
        <c:crosses val="autoZero"/>
        <c:auto val="1"/>
        <c:lblAlgn val="ctr"/>
        <c:lblOffset val="100"/>
        <c:noMultiLvlLbl val="0"/>
      </c:catAx>
      <c:valAx>
        <c:axId val="22019444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220192208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Inflação acumulada para os próximos 12 meses (%) - Expectativas de mercado</a:t>
            </a:r>
          </a:p>
        </c:rich>
      </c:tx>
      <c:layout>
        <c:manualLayout>
          <c:xMode val="edge"/>
          <c:yMode val="edge"/>
          <c:x val="0.10893744531933509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7291994750656174E-2"/>
          <c:y val="0.13881962671332748"/>
          <c:w val="0.88215244969378825"/>
          <c:h val="0.597614464858559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0.13333333333333333"/>
                  <c:y val="-9.259259259259281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Dez15:</a:t>
                    </a:r>
                  </a:p>
                  <a:p>
                    <a:fld id="{108B1AFC-DCCD-45D9-A9BE-E8C6EF14CFB5}" type="VALUE">
                      <a:rPr lang="en-US" b="1"/>
                      <a:pPr/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5"/>
              <c:layout>
                <c:manualLayout>
                  <c:x val="-7.4999999999999997E-2"/>
                  <c:y val="-0.22685185185185186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Ago19:</a:t>
                    </a:r>
                  </a:p>
                  <a:p>
                    <a:fld id="{8A874DC6-9DDF-415C-83FF-E58755D1A41F}" type="VALUE">
                      <a:rPr lang="en-US" b="1"/>
                      <a:pPr/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10'!$A$4:$A$59</c:f>
              <c:numCache>
                <c:formatCode>mmm\-yy</c:formatCode>
                <c:ptCount val="5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</c:numCache>
            </c:numRef>
          </c:cat>
          <c:val>
            <c:numRef>
              <c:f>'Gráfico 10'!$B$4:$B$59</c:f>
              <c:numCache>
                <c:formatCode>0.00</c:formatCode>
                <c:ptCount val="56"/>
                <c:pt idx="0">
                  <c:v>6.6361904761904764</c:v>
                </c:pt>
                <c:pt idx="1">
                  <c:v>6.5377777777777775</c:v>
                </c:pt>
                <c:pt idx="2">
                  <c:v>6.4931818181818191</c:v>
                </c:pt>
                <c:pt idx="3">
                  <c:v>6.0744999999999987</c:v>
                </c:pt>
                <c:pt idx="4">
                  <c:v>6.0045000000000019</c:v>
                </c:pt>
                <c:pt idx="5">
                  <c:v>6.0595238095238093</c:v>
                </c:pt>
                <c:pt idx="6">
                  <c:v>5.8221739130434784</c:v>
                </c:pt>
                <c:pt idx="7">
                  <c:v>5.6614285714285701</c:v>
                </c:pt>
                <c:pt idx="8">
                  <c:v>5.8619047619047633</c:v>
                </c:pt>
                <c:pt idx="9">
                  <c:v>6.3523809523809511</c:v>
                </c:pt>
                <c:pt idx="10">
                  <c:v>6.7804999999999982</c:v>
                </c:pt>
                <c:pt idx="11">
                  <c:v>6.9572727272727271</c:v>
                </c:pt>
                <c:pt idx="12">
                  <c:v>6.8920000000000003</c:v>
                </c:pt>
                <c:pt idx="13">
                  <c:v>6.852631578947368</c:v>
                </c:pt>
                <c:pt idx="14">
                  <c:v>6.6336363636363638</c:v>
                </c:pt>
                <c:pt idx="15">
                  <c:v>6.3474999999999993</c:v>
                </c:pt>
                <c:pt idx="16">
                  <c:v>6.0566666666666649</c:v>
                </c:pt>
                <c:pt idx="17">
                  <c:v>5.9277272727272727</c:v>
                </c:pt>
                <c:pt idx="18">
                  <c:v>5.7409523809523808</c:v>
                </c:pt>
                <c:pt idx="19">
                  <c:v>5.4047826086956521</c:v>
                </c:pt>
                <c:pt idx="20">
                  <c:v>5.2133333333333338</c:v>
                </c:pt>
                <c:pt idx="21">
                  <c:v>5.0495000000000001</c:v>
                </c:pt>
                <c:pt idx="22">
                  <c:v>4.9385000000000012</c:v>
                </c:pt>
                <c:pt idx="23">
                  <c:v>4.8357142857142854</c:v>
                </c:pt>
                <c:pt idx="24">
                  <c:v>4.8027272727272718</c:v>
                </c:pt>
                <c:pt idx="25">
                  <c:v>4.6577777777777776</c:v>
                </c:pt>
                <c:pt idx="26">
                  <c:v>4.5634782608695659</c:v>
                </c:pt>
                <c:pt idx="27">
                  <c:v>4.5666666666666664</c:v>
                </c:pt>
                <c:pt idx="28">
                  <c:v>4.622727272727273</c:v>
                </c:pt>
                <c:pt idx="29">
                  <c:v>4.4266666666666676</c:v>
                </c:pt>
                <c:pt idx="30">
                  <c:v>4.4204761904761902</c:v>
                </c:pt>
                <c:pt idx="31">
                  <c:v>4.4121739130434783</c:v>
                </c:pt>
                <c:pt idx="32">
                  <c:v>4.072000000000001</c:v>
                </c:pt>
                <c:pt idx="33">
                  <c:v>4.0514285714285707</c:v>
                </c:pt>
                <c:pt idx="34">
                  <c:v>4.0424999999999995</c:v>
                </c:pt>
                <c:pt idx="35">
                  <c:v>3.926000000000001</c:v>
                </c:pt>
                <c:pt idx="36">
                  <c:v>3.9895454545454538</c:v>
                </c:pt>
                <c:pt idx="37">
                  <c:v>4.0216666666666656</c:v>
                </c:pt>
                <c:pt idx="38">
                  <c:v>3.978095238095237</c:v>
                </c:pt>
                <c:pt idx="39">
                  <c:v>4.0552380952380949</c:v>
                </c:pt>
                <c:pt idx="40">
                  <c:v>4.2204761904761909</c:v>
                </c:pt>
                <c:pt idx="41">
                  <c:v>4.3285714285714292</c:v>
                </c:pt>
                <c:pt idx="42">
                  <c:v>3.7977272727272724</c:v>
                </c:pt>
                <c:pt idx="43">
                  <c:v>3.7108695652173918</c:v>
                </c:pt>
                <c:pt idx="44">
                  <c:v>3.9599999999999991</c:v>
                </c:pt>
                <c:pt idx="45">
                  <c:v>3.9963636363636366</c:v>
                </c:pt>
                <c:pt idx="46">
                  <c:v>3.7679999999999993</c:v>
                </c:pt>
                <c:pt idx="47">
                  <c:v>3.8300000000000005</c:v>
                </c:pt>
                <c:pt idx="48">
                  <c:v>4.0118181818181817</c:v>
                </c:pt>
                <c:pt idx="49">
                  <c:v>3.9729999999999981</c:v>
                </c:pt>
                <c:pt idx="50">
                  <c:v>3.9652631578947379</c:v>
                </c:pt>
                <c:pt idx="51">
                  <c:v>3.7109523809523806</c:v>
                </c:pt>
                <c:pt idx="52">
                  <c:v>3.5786363636363636</c:v>
                </c:pt>
                <c:pt idx="53">
                  <c:v>3.5905263157894738</c:v>
                </c:pt>
                <c:pt idx="54">
                  <c:v>3.6813043478260865</c:v>
                </c:pt>
                <c:pt idx="55">
                  <c:v>3.6077272727272738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487616"/>
        <c:axId val="351488176"/>
      </c:lineChart>
      <c:dateAx>
        <c:axId val="351487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1488176"/>
        <c:crosses val="autoZero"/>
        <c:auto val="1"/>
        <c:lblOffset val="100"/>
        <c:baseTimeUnit val="days"/>
        <c:majorUnit val="3"/>
        <c:majorTimeUnit val="months"/>
      </c:dateAx>
      <c:valAx>
        <c:axId val="351488176"/>
        <c:scaling>
          <c:orientation val="minMax"/>
          <c:min val="3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1487616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Despesas discricionárias e obrigatórias federais acumuladas em 12 meses (R$ bilhões - a preços de juL/19)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997628954433489E-2"/>
          <c:y val="0.10821642432767706"/>
          <c:w val="0.85934241157783697"/>
          <c:h val="0.62036258980940662"/>
        </c:manualLayout>
      </c:layout>
      <c:lineChart>
        <c:grouping val="standard"/>
        <c:varyColors val="0"/>
        <c:ser>
          <c:idx val="2"/>
          <c:order val="1"/>
          <c:tx>
            <c:strRef>
              <c:f>'Gráfico 11'!$I$4</c:f>
              <c:strCache>
                <c:ptCount val="1"/>
                <c:pt idx="0">
                  <c:v>Obrigatórias (eixo da esquerda)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99"/>
              <c:layout>
                <c:manualLayout>
                  <c:x val="-2.4565281883946678E-2"/>
                  <c:y val="3.5972666943305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r>
                      <a:rPr lang="en-US" b="1"/>
                      <a:t>jul/19</a:t>
                    </a:r>
                  </a:p>
                  <a:p>
                    <a:r>
                      <a:rPr lang="en-US" b="1"/>
                      <a:t>1.275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11'!$A$16:$A$119</c:f>
              <c:numCache>
                <c:formatCode>mmm\-yy</c:formatCode>
                <c:ptCount val="104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</c:numCache>
            </c:numRef>
          </c:cat>
          <c:val>
            <c:numRef>
              <c:f>'Gráfico 11'!$I$16:$I$119</c:f>
              <c:numCache>
                <c:formatCode>_-* #,##0_-;\-* #,##0_-;_-* "-"??_-;_-@_-</c:formatCode>
                <c:ptCount val="104"/>
                <c:pt idx="0">
                  <c:v>970531.78524433332</c:v>
                </c:pt>
                <c:pt idx="1">
                  <c:v>979767.69710695976</c:v>
                </c:pt>
                <c:pt idx="2">
                  <c:v>981205.67696493026</c:v>
                </c:pt>
                <c:pt idx="3">
                  <c:v>971371.4390202869</c:v>
                </c:pt>
                <c:pt idx="4">
                  <c:v>980155.08189745597</c:v>
                </c:pt>
                <c:pt idx="5">
                  <c:v>980511.40498158091</c:v>
                </c:pt>
                <c:pt idx="6">
                  <c:v>988613.46156161709</c:v>
                </c:pt>
                <c:pt idx="7">
                  <c:v>995930.18708065944</c:v>
                </c:pt>
                <c:pt idx="8">
                  <c:v>994795.47723983764</c:v>
                </c:pt>
                <c:pt idx="9">
                  <c:v>994952.53055943968</c:v>
                </c:pt>
                <c:pt idx="10">
                  <c:v>999054.99661785515</c:v>
                </c:pt>
                <c:pt idx="11">
                  <c:v>998489.00615425617</c:v>
                </c:pt>
                <c:pt idx="12">
                  <c:v>1006023.4869564294</c:v>
                </c:pt>
                <c:pt idx="13">
                  <c:v>1006197.4867903865</c:v>
                </c:pt>
                <c:pt idx="14">
                  <c:v>1009470.2465344069</c:v>
                </c:pt>
                <c:pt idx="15">
                  <c:v>1015355.3275616972</c:v>
                </c:pt>
                <c:pt idx="16">
                  <c:v>1022952.3563587923</c:v>
                </c:pt>
                <c:pt idx="17">
                  <c:v>1027912.8425958029</c:v>
                </c:pt>
                <c:pt idx="18">
                  <c:v>1028260.5689337169</c:v>
                </c:pt>
                <c:pt idx="19">
                  <c:v>1030724.6703599489</c:v>
                </c:pt>
                <c:pt idx="20">
                  <c:v>1037063.0954642314</c:v>
                </c:pt>
                <c:pt idx="21">
                  <c:v>1042140.8150958044</c:v>
                </c:pt>
                <c:pt idx="22">
                  <c:v>1045645.0673398628</c:v>
                </c:pt>
                <c:pt idx="23">
                  <c:v>1055803.0119608496</c:v>
                </c:pt>
                <c:pt idx="24">
                  <c:v>1055866.8142309426</c:v>
                </c:pt>
                <c:pt idx="25">
                  <c:v>1057035.0642721264</c:v>
                </c:pt>
                <c:pt idx="26">
                  <c:v>1060664.0692831702</c:v>
                </c:pt>
                <c:pt idx="27">
                  <c:v>1064321.630504285</c:v>
                </c:pt>
                <c:pt idx="28">
                  <c:v>1075794.1788711476</c:v>
                </c:pt>
                <c:pt idx="29">
                  <c:v>1077010.5943184632</c:v>
                </c:pt>
                <c:pt idx="30">
                  <c:v>1085683.6138047506</c:v>
                </c:pt>
                <c:pt idx="31">
                  <c:v>1090539.597003493</c:v>
                </c:pt>
                <c:pt idx="32">
                  <c:v>1096164.906960679</c:v>
                </c:pt>
                <c:pt idx="33">
                  <c:v>1110031.3870221374</c:v>
                </c:pt>
                <c:pt idx="34">
                  <c:v>1121490.6717510896</c:v>
                </c:pt>
                <c:pt idx="35">
                  <c:v>1125906.0778305717</c:v>
                </c:pt>
                <c:pt idx="36">
                  <c:v>1126252.0022605534</c:v>
                </c:pt>
                <c:pt idx="37">
                  <c:v>1142360.1663757779</c:v>
                </c:pt>
                <c:pt idx="38">
                  <c:v>1146110.0027646469</c:v>
                </c:pt>
                <c:pt idx="39">
                  <c:v>1150378.9826988671</c:v>
                </c:pt>
                <c:pt idx="40">
                  <c:v>1140501.981958448</c:v>
                </c:pt>
                <c:pt idx="41">
                  <c:v>1148569.9118070216</c:v>
                </c:pt>
                <c:pt idx="42">
                  <c:v>1152151.9140362444</c:v>
                </c:pt>
                <c:pt idx="43">
                  <c:v>1155557.5423542308</c:v>
                </c:pt>
                <c:pt idx="44">
                  <c:v>1167510.8702485771</c:v>
                </c:pt>
                <c:pt idx="45">
                  <c:v>1170898.4998638954</c:v>
                </c:pt>
                <c:pt idx="46">
                  <c:v>1171029.0062879955</c:v>
                </c:pt>
                <c:pt idx="47">
                  <c:v>1179030.7615246179</c:v>
                </c:pt>
                <c:pt idx="48">
                  <c:v>1189761.5060058513</c:v>
                </c:pt>
                <c:pt idx="49">
                  <c:v>1192371.0418785808</c:v>
                </c:pt>
                <c:pt idx="50">
                  <c:v>1197560.6558479804</c:v>
                </c:pt>
                <c:pt idx="51">
                  <c:v>1198447.4538512966</c:v>
                </c:pt>
                <c:pt idx="52">
                  <c:v>1206288.4240034358</c:v>
                </c:pt>
                <c:pt idx="53">
                  <c:v>1208966.4835708509</c:v>
                </c:pt>
                <c:pt idx="54">
                  <c:v>1211500.5764190794</c:v>
                </c:pt>
                <c:pt idx="55">
                  <c:v>1214407.2204576693</c:v>
                </c:pt>
                <c:pt idx="56">
                  <c:v>1199181.6144812403</c:v>
                </c:pt>
                <c:pt idx="57">
                  <c:v>1183286.7399439046</c:v>
                </c:pt>
                <c:pt idx="58">
                  <c:v>1192913.929093068</c:v>
                </c:pt>
                <c:pt idx="59">
                  <c:v>1190505.7599943641</c:v>
                </c:pt>
                <c:pt idx="60">
                  <c:v>1254345.1098683805</c:v>
                </c:pt>
                <c:pt idx="61">
                  <c:v>1261447.0068126239</c:v>
                </c:pt>
                <c:pt idx="62">
                  <c:v>1268711.9016957481</c:v>
                </c:pt>
                <c:pt idx="63">
                  <c:v>1272347.490600687</c:v>
                </c:pt>
                <c:pt idx="64">
                  <c:v>1264065.7248957288</c:v>
                </c:pt>
                <c:pt idx="65">
                  <c:v>1264716.6860675823</c:v>
                </c:pt>
                <c:pt idx="66">
                  <c:v>1261709.4305145233</c:v>
                </c:pt>
                <c:pt idx="67">
                  <c:v>1267387.8184509529</c:v>
                </c:pt>
                <c:pt idx="68">
                  <c:v>1273162.7273485961</c:v>
                </c:pt>
                <c:pt idx="69">
                  <c:v>1285275.898226677</c:v>
                </c:pt>
                <c:pt idx="70">
                  <c:v>1267558.9381097916</c:v>
                </c:pt>
                <c:pt idx="71">
                  <c:v>1274884.9180024874</c:v>
                </c:pt>
                <c:pt idx="72">
                  <c:v>1234376.9671606175</c:v>
                </c:pt>
                <c:pt idx="73">
                  <c:v>1226743.4414311755</c:v>
                </c:pt>
                <c:pt idx="74">
                  <c:v>1227807.5151709544</c:v>
                </c:pt>
                <c:pt idx="75">
                  <c:v>1230942.106575463</c:v>
                </c:pt>
                <c:pt idx="76">
                  <c:v>1233522.8219994027</c:v>
                </c:pt>
                <c:pt idx="77">
                  <c:v>1243998.8441084595</c:v>
                </c:pt>
                <c:pt idx="78">
                  <c:v>1256233.8533475762</c:v>
                </c:pt>
                <c:pt idx="79">
                  <c:v>1253113.3412196343</c:v>
                </c:pt>
                <c:pt idx="80">
                  <c:v>1257650.418584283</c:v>
                </c:pt>
                <c:pt idx="81">
                  <c:v>1262583.2859884677</c:v>
                </c:pt>
                <c:pt idx="82">
                  <c:v>1268148.467367908</c:v>
                </c:pt>
                <c:pt idx="83">
                  <c:v>1261104.1495826175</c:v>
                </c:pt>
                <c:pt idx="84">
                  <c:v>1252351.0671829281</c:v>
                </c:pt>
                <c:pt idx="85">
                  <c:v>1253692.6510569002</c:v>
                </c:pt>
                <c:pt idx="86">
                  <c:v>1254459.2194743347</c:v>
                </c:pt>
                <c:pt idx="87">
                  <c:v>1265848.3051266451</c:v>
                </c:pt>
                <c:pt idx="88">
                  <c:v>1277334.094418776</c:v>
                </c:pt>
                <c:pt idx="89">
                  <c:v>1269930.227940747</c:v>
                </c:pt>
                <c:pt idx="90">
                  <c:v>1259022.0017324581</c:v>
                </c:pt>
                <c:pt idx="91">
                  <c:v>1257502.7702406263</c:v>
                </c:pt>
                <c:pt idx="92">
                  <c:v>1263834.2608688562</c:v>
                </c:pt>
                <c:pt idx="93">
                  <c:v>1264962.5645099571</c:v>
                </c:pt>
                <c:pt idx="94">
                  <c:v>1265507.1780046639</c:v>
                </c:pt>
                <c:pt idx="95">
                  <c:v>1269306.6244656621</c:v>
                </c:pt>
                <c:pt idx="96">
                  <c:v>1270770.1171911247</c:v>
                </c:pt>
                <c:pt idx="97">
                  <c:v>1268783.6649205603</c:v>
                </c:pt>
                <c:pt idx="98">
                  <c:v>1270347.1909412651</c:v>
                </c:pt>
                <c:pt idx="99">
                  <c:v>1270995.6258400434</c:v>
                </c:pt>
                <c:pt idx="100">
                  <c:v>1273368.6136435857</c:v>
                </c:pt>
                <c:pt idx="101">
                  <c:v>1272329.1518646923</c:v>
                </c:pt>
                <c:pt idx="102">
                  <c:v>1274460.8570688642</c:v>
                </c:pt>
                <c:pt idx="103">
                  <c:v>1275690.3446897143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90976"/>
        <c:axId val="351491536"/>
      </c:lineChart>
      <c:lineChart>
        <c:grouping val="standard"/>
        <c:varyColors val="0"/>
        <c:ser>
          <c:idx val="1"/>
          <c:order val="0"/>
          <c:tx>
            <c:strRef>
              <c:f>'Gráfico 11'!$H$4</c:f>
              <c:strCache>
                <c:ptCount val="1"/>
                <c:pt idx="0">
                  <c:v>Discricionárias (eixo da direita)</c:v>
                </c:pt>
              </c:strCache>
            </c:strRef>
          </c:tx>
          <c:spPr>
            <a:ln w="317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99"/>
              <c:layout>
                <c:manualLayout>
                  <c:x val="-1.5815285662445736E-2"/>
                  <c:y val="-1.9142662050513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r>
                      <a:rPr lang="en-US" b="1"/>
                      <a:t>jul/19</a:t>
                    </a:r>
                  </a:p>
                  <a:p>
                    <a:r>
                      <a:rPr lang="en-US" b="1"/>
                      <a:t>121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11'!$A$16:$A$119</c:f>
              <c:numCache>
                <c:formatCode>mmm\-yy</c:formatCode>
                <c:ptCount val="104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</c:numCache>
            </c:numRef>
          </c:cat>
          <c:val>
            <c:numRef>
              <c:f>'Gráfico 11'!$H$16:$H$119</c:f>
              <c:numCache>
                <c:formatCode>_-* #,##0_-;\-* #,##0_-;_-* "-"??_-;_-@_-</c:formatCode>
                <c:ptCount val="104"/>
                <c:pt idx="0">
                  <c:v>152947.57047895654</c:v>
                </c:pt>
                <c:pt idx="1">
                  <c:v>159384.22658175361</c:v>
                </c:pt>
                <c:pt idx="2">
                  <c:v>157895.0206217365</c:v>
                </c:pt>
                <c:pt idx="3">
                  <c:v>155286.02695804893</c:v>
                </c:pt>
                <c:pt idx="4">
                  <c:v>155685.21160717189</c:v>
                </c:pt>
                <c:pt idx="5">
                  <c:v>154067.758474581</c:v>
                </c:pt>
                <c:pt idx="6">
                  <c:v>156093.04820148653</c:v>
                </c:pt>
                <c:pt idx="7">
                  <c:v>154695.38260842455</c:v>
                </c:pt>
                <c:pt idx="8">
                  <c:v>156487.81566306713</c:v>
                </c:pt>
                <c:pt idx="9">
                  <c:v>142440.13112918343</c:v>
                </c:pt>
                <c:pt idx="10">
                  <c:v>141476.58871126588</c:v>
                </c:pt>
                <c:pt idx="11">
                  <c:v>139848.13185914606</c:v>
                </c:pt>
                <c:pt idx="12">
                  <c:v>146480.46334964925</c:v>
                </c:pt>
                <c:pt idx="13">
                  <c:v>147379.36752475364</c:v>
                </c:pt>
                <c:pt idx="14">
                  <c:v>148280.81425019709</c:v>
                </c:pt>
                <c:pt idx="15">
                  <c:v>152459.50044248963</c:v>
                </c:pt>
                <c:pt idx="16">
                  <c:v>156417.74088861444</c:v>
                </c:pt>
                <c:pt idx="17">
                  <c:v>157765.29651724442</c:v>
                </c:pt>
                <c:pt idx="18">
                  <c:v>161212.1623982267</c:v>
                </c:pt>
                <c:pt idx="19">
                  <c:v>163109.48718859832</c:v>
                </c:pt>
                <c:pt idx="20">
                  <c:v>164038.08829620876</c:v>
                </c:pt>
                <c:pt idx="21">
                  <c:v>163749.23461176589</c:v>
                </c:pt>
                <c:pt idx="22">
                  <c:v>166970.54416926231</c:v>
                </c:pt>
                <c:pt idx="23">
                  <c:v>168866.7863824986</c:v>
                </c:pt>
                <c:pt idx="24">
                  <c:v>160825.33698430937</c:v>
                </c:pt>
                <c:pt idx="25">
                  <c:v>166244.50548157611</c:v>
                </c:pt>
                <c:pt idx="26">
                  <c:v>168168.72122626577</c:v>
                </c:pt>
                <c:pt idx="27">
                  <c:v>164979.07463557916</c:v>
                </c:pt>
                <c:pt idx="28">
                  <c:v>166268.68787000881</c:v>
                </c:pt>
                <c:pt idx="29">
                  <c:v>167269.22207977698</c:v>
                </c:pt>
                <c:pt idx="30">
                  <c:v>165660.64286688107</c:v>
                </c:pt>
                <c:pt idx="31">
                  <c:v>167376.30876980015</c:v>
                </c:pt>
                <c:pt idx="32">
                  <c:v>166201.55171076104</c:v>
                </c:pt>
                <c:pt idx="33">
                  <c:v>168386.01528745453</c:v>
                </c:pt>
                <c:pt idx="34">
                  <c:v>169339.05875154267</c:v>
                </c:pt>
                <c:pt idx="35">
                  <c:v>170686.60981060477</c:v>
                </c:pt>
                <c:pt idx="36">
                  <c:v>172569.27493295883</c:v>
                </c:pt>
                <c:pt idx="37">
                  <c:v>173286.46623462246</c:v>
                </c:pt>
                <c:pt idx="38">
                  <c:v>176657.85193004902</c:v>
                </c:pt>
                <c:pt idx="39">
                  <c:v>178823.95909336678</c:v>
                </c:pt>
                <c:pt idx="40">
                  <c:v>176729.31872956455</c:v>
                </c:pt>
                <c:pt idx="41">
                  <c:v>181431.32170318952</c:v>
                </c:pt>
                <c:pt idx="42">
                  <c:v>179810.1832887546</c:v>
                </c:pt>
                <c:pt idx="43">
                  <c:v>180429.23917807953</c:v>
                </c:pt>
                <c:pt idx="44">
                  <c:v>188179.47355241707</c:v>
                </c:pt>
                <c:pt idx="45">
                  <c:v>194855.17094774777</c:v>
                </c:pt>
                <c:pt idx="46">
                  <c:v>195412.14764764573</c:v>
                </c:pt>
                <c:pt idx="47">
                  <c:v>195046.23544878856</c:v>
                </c:pt>
                <c:pt idx="48">
                  <c:v>192299.92033009199</c:v>
                </c:pt>
                <c:pt idx="49">
                  <c:v>184372.11643246032</c:v>
                </c:pt>
                <c:pt idx="50">
                  <c:v>182133.08963366048</c:v>
                </c:pt>
                <c:pt idx="51">
                  <c:v>178905.15295000115</c:v>
                </c:pt>
                <c:pt idx="52">
                  <c:v>175765.86888415489</c:v>
                </c:pt>
                <c:pt idx="53">
                  <c:v>169564.39383248807</c:v>
                </c:pt>
                <c:pt idx="54">
                  <c:v>169196.37979144251</c:v>
                </c:pt>
                <c:pt idx="55">
                  <c:v>165251.22168615001</c:v>
                </c:pt>
                <c:pt idx="56">
                  <c:v>159473.41687906589</c:v>
                </c:pt>
                <c:pt idx="57">
                  <c:v>153438.44214005768</c:v>
                </c:pt>
                <c:pt idx="58">
                  <c:v>147901.31753766726</c:v>
                </c:pt>
                <c:pt idx="59">
                  <c:v>145026.64329010781</c:v>
                </c:pt>
                <c:pt idx="60">
                  <c:v>152942.88040843204</c:v>
                </c:pt>
                <c:pt idx="61">
                  <c:v>150122.58387091054</c:v>
                </c:pt>
                <c:pt idx="62">
                  <c:v>151090.79991523887</c:v>
                </c:pt>
                <c:pt idx="63">
                  <c:v>151208.19074682219</c:v>
                </c:pt>
                <c:pt idx="64">
                  <c:v>153217.45467743959</c:v>
                </c:pt>
                <c:pt idx="65">
                  <c:v>151763.220937826</c:v>
                </c:pt>
                <c:pt idx="66">
                  <c:v>149571.309009736</c:v>
                </c:pt>
                <c:pt idx="67">
                  <c:v>147736.53372160645</c:v>
                </c:pt>
                <c:pt idx="68">
                  <c:v>145049.13855280232</c:v>
                </c:pt>
                <c:pt idx="69">
                  <c:v>142312.1194389443</c:v>
                </c:pt>
                <c:pt idx="70">
                  <c:v>140395.40852812782</c:v>
                </c:pt>
                <c:pt idx="71">
                  <c:v>143992.37437515627</c:v>
                </c:pt>
                <c:pt idx="72">
                  <c:v>157165.99804715649</c:v>
                </c:pt>
                <c:pt idx="73">
                  <c:v>149098.72820764952</c:v>
                </c:pt>
                <c:pt idx="74">
                  <c:v>145910.43499993015</c:v>
                </c:pt>
                <c:pt idx="75">
                  <c:v>144777.8341628451</c:v>
                </c:pt>
                <c:pt idx="76">
                  <c:v>138922.48212700908</c:v>
                </c:pt>
                <c:pt idx="77">
                  <c:v>139752.73540390155</c:v>
                </c:pt>
                <c:pt idx="78">
                  <c:v>138525.72511586081</c:v>
                </c:pt>
                <c:pt idx="79">
                  <c:v>136488.7717968887</c:v>
                </c:pt>
                <c:pt idx="80">
                  <c:v>136264.93324723159</c:v>
                </c:pt>
                <c:pt idx="81">
                  <c:v>135466.2020530375</c:v>
                </c:pt>
                <c:pt idx="82">
                  <c:v>134758.48851518438</c:v>
                </c:pt>
                <c:pt idx="83">
                  <c:v>130261.26777917914</c:v>
                </c:pt>
                <c:pt idx="84">
                  <c:v>125066.58893375495</c:v>
                </c:pt>
                <c:pt idx="85">
                  <c:v>125518.05471804559</c:v>
                </c:pt>
                <c:pt idx="86">
                  <c:v>124151.07540520128</c:v>
                </c:pt>
                <c:pt idx="87">
                  <c:v>126207.02359284321</c:v>
                </c:pt>
                <c:pt idx="88">
                  <c:v>129142.50438246275</c:v>
                </c:pt>
                <c:pt idx="89">
                  <c:v>128296.42863609969</c:v>
                </c:pt>
                <c:pt idx="90">
                  <c:v>133133.04441019625</c:v>
                </c:pt>
                <c:pt idx="91">
                  <c:v>134434.21772620876</c:v>
                </c:pt>
                <c:pt idx="92">
                  <c:v>134593.34569707647</c:v>
                </c:pt>
                <c:pt idx="93">
                  <c:v>135522.86686584342</c:v>
                </c:pt>
                <c:pt idx="94">
                  <c:v>137733.08019050304</c:v>
                </c:pt>
                <c:pt idx="95">
                  <c:v>140054.89133459437</c:v>
                </c:pt>
                <c:pt idx="96">
                  <c:v>133510.27105963975</c:v>
                </c:pt>
                <c:pt idx="97">
                  <c:v>132921.69197401332</c:v>
                </c:pt>
                <c:pt idx="98">
                  <c:v>133728.54681933572</c:v>
                </c:pt>
                <c:pt idx="99">
                  <c:v>129203.25048650829</c:v>
                </c:pt>
                <c:pt idx="100">
                  <c:v>127407.58818609054</c:v>
                </c:pt>
                <c:pt idx="101">
                  <c:v>126852.92057598237</c:v>
                </c:pt>
                <c:pt idx="102">
                  <c:v>120149.89708094049</c:v>
                </c:pt>
                <c:pt idx="103">
                  <c:v>121499.51858652233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92656"/>
        <c:axId val="351492096"/>
      </c:lineChart>
      <c:dateAx>
        <c:axId val="351490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351491536"/>
        <c:crosses val="autoZero"/>
        <c:auto val="1"/>
        <c:lblOffset val="100"/>
        <c:baseTimeUnit val="months"/>
        <c:majorUnit val="5"/>
        <c:majorTimeUnit val="months"/>
      </c:dateAx>
      <c:valAx>
        <c:axId val="351491536"/>
        <c:scaling>
          <c:orientation val="minMax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crossAx val="351490976"/>
        <c:crosses val="autoZero"/>
        <c:crossBetween val="between"/>
        <c:dispUnits>
          <c:builtInUnit val="thousands"/>
        </c:dispUnits>
      </c:valAx>
      <c:valAx>
        <c:axId val="351492096"/>
        <c:scaling>
          <c:orientation val="minMax"/>
          <c:max val="230000"/>
          <c:min val="11000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351492656"/>
        <c:crosses val="max"/>
        <c:crossBetween val="between"/>
        <c:majorUnit val="15000"/>
        <c:dispUnits>
          <c:builtInUnit val="thousands"/>
        </c:dispUnits>
      </c:valAx>
      <c:dateAx>
        <c:axId val="35149265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5149209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2385279773366187E-2"/>
          <c:y val="0.84349900905518915"/>
          <c:w val="0.8802022036606062"/>
          <c:h val="6.1475840110150164E-2"/>
        </c:manualLayout>
      </c:layout>
      <c:overlay val="0"/>
    </c:legend>
    <c:plotVisOnly val="1"/>
    <c:dispBlanksAs val="gap"/>
    <c:showDLblsOverMax val="0"/>
  </c:chart>
  <c:spPr>
    <a:ln>
      <a:solidFill>
        <a:srgbClr val="BD534B"/>
      </a:solidFill>
    </a:ln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DESPESAS PRIMÁRIAS SELECIONADAS ACUMULADAS EM 12 MESES (A PREÇOS DE JUL/19)</a:t>
            </a:r>
          </a:p>
        </c:rich>
      </c:tx>
      <c:layout>
        <c:manualLayout>
          <c:xMode val="edge"/>
          <c:yMode val="edge"/>
          <c:x val="0.13075034543093411"/>
          <c:y val="1.69635284139100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754971166335996E-2"/>
          <c:y val="0.11195928753180662"/>
          <c:w val="0.90804338833602261"/>
          <c:h val="0.6546770138639872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12'!$E$4</c:f>
              <c:strCache>
                <c:ptCount val="1"/>
                <c:pt idx="0">
                  <c:v>Investimentos e inversões financeiras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175209033083851E-2"/>
                  <c:y val="-1.0178117048346057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 dez/07</a:t>
                    </a:r>
                  </a:p>
                  <a:p>
                    <a:r>
                      <a:rPr lang="en-US" sz="1050" b="1"/>
                      <a:t>42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3"/>
              <c:layout>
                <c:manualLayout>
                  <c:x val="-5.3745456210245145E-2"/>
                  <c:y val="-4.7497879558948262E-2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 </a:t>
                    </a:r>
                    <a:r>
                      <a:rPr lang="en-US" sz="1050" b="1"/>
                      <a:t>set/14</a:t>
                    </a:r>
                  </a:p>
                  <a:p>
                    <a:r>
                      <a:rPr lang="en-US" sz="1050" b="1"/>
                      <a:t>106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>
                <c:manualLayout>
                  <c:x val="-1.795963327627989E-2"/>
                  <c:y val="-4.4105262662955613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jul/18</a:t>
                    </a:r>
                  </a:p>
                  <a:p>
                    <a:r>
                      <a:rPr lang="en-US" sz="1050" b="1"/>
                      <a:t>53</a:t>
                    </a:r>
                    <a:r>
                      <a:rPr lang="en-US" sz="105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0"/>
                  <c:y val="-5.4283290924512298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 jul/19</a:t>
                    </a:r>
                  </a:p>
                  <a:p>
                    <a:r>
                      <a:rPr lang="en-US" sz="1050" b="1"/>
                      <a:t>51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12'!$A$5:$A$155</c:f>
              <c:numCache>
                <c:formatCode>mmm\-yy</c:formatCode>
                <c:ptCount val="15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</c:numCache>
            </c:numRef>
          </c:cat>
          <c:val>
            <c:numRef>
              <c:f>'Gráfico 12'!$E$5:$E$155</c:f>
              <c:numCache>
                <c:formatCode>General</c:formatCode>
                <c:ptCount val="151"/>
                <c:pt idx="11" formatCode="_-* #,##0_-;\-* #,##0_-;_-* &quot;-&quot;??_-;_-@_-">
                  <c:v>42514.372552251938</c:v>
                </c:pt>
                <c:pt idx="12" formatCode="_-* #,##0_-;\-* #,##0_-;_-* &quot;-&quot;??_-;_-@_-">
                  <c:v>42762.380416447966</c:v>
                </c:pt>
                <c:pt idx="13" formatCode="_-* #,##0_-;\-* #,##0_-;_-* &quot;-&quot;??_-;_-@_-">
                  <c:v>43103.281435530691</c:v>
                </c:pt>
                <c:pt idx="14" formatCode="_-* #,##0_-;\-* #,##0_-;_-* &quot;-&quot;??_-;_-@_-">
                  <c:v>43497.120007790494</c:v>
                </c:pt>
                <c:pt idx="15" formatCode="_-* #,##0_-;\-* #,##0_-;_-* &quot;-&quot;??_-;_-@_-">
                  <c:v>43379.938816639798</c:v>
                </c:pt>
                <c:pt idx="16" formatCode="_-* #,##0_-;\-* #,##0_-;_-* &quot;-&quot;??_-;_-@_-">
                  <c:v>44646.963615307803</c:v>
                </c:pt>
                <c:pt idx="17" formatCode="_-* #,##0_-;\-* #,##0_-;_-* &quot;-&quot;??_-;_-@_-">
                  <c:v>46517.406171523093</c:v>
                </c:pt>
                <c:pt idx="18" formatCode="_-* #,##0_-;\-* #,##0_-;_-* &quot;-&quot;??_-;_-@_-">
                  <c:v>49441.769883871646</c:v>
                </c:pt>
                <c:pt idx="19" formatCode="_-* #,##0_-;\-* #,##0_-;_-* &quot;-&quot;??_-;_-@_-">
                  <c:v>50086.546219241878</c:v>
                </c:pt>
                <c:pt idx="20" formatCode="_-* #,##0_-;\-* #,##0_-;_-* &quot;-&quot;??_-;_-@_-">
                  <c:v>51828.806400577807</c:v>
                </c:pt>
                <c:pt idx="21" formatCode="_-* #,##0_-;\-* #,##0_-;_-* &quot;-&quot;??_-;_-@_-">
                  <c:v>51681.00665823117</c:v>
                </c:pt>
                <c:pt idx="22" formatCode="_-* #,##0_-;\-* #,##0_-;_-* &quot;-&quot;??_-;_-@_-">
                  <c:v>53827.424608054134</c:v>
                </c:pt>
                <c:pt idx="23" formatCode="_-* #,##0_-;\-* #,##0_-;_-* &quot;-&quot;??_-;_-@_-">
                  <c:v>51643.044750975394</c:v>
                </c:pt>
                <c:pt idx="24" formatCode="_-* #,##0_-;\-* #,##0_-;_-* &quot;-&quot;??_-;_-@_-">
                  <c:v>51877.611696168824</c:v>
                </c:pt>
                <c:pt idx="25" formatCode="_-* #,##0_-;\-* #,##0_-;_-* &quot;-&quot;??_-;_-@_-">
                  <c:v>51975.071478046222</c:v>
                </c:pt>
                <c:pt idx="26" formatCode="_-* #,##0_-;\-* #,##0_-;_-* &quot;-&quot;??_-;_-@_-">
                  <c:v>51914.768032802196</c:v>
                </c:pt>
                <c:pt idx="27" formatCode="_-* #,##0_-;\-* #,##0_-;_-* &quot;-&quot;??_-;_-@_-">
                  <c:v>53413.059675351797</c:v>
                </c:pt>
                <c:pt idx="28" formatCode="_-* #,##0_-;\-* #,##0_-;_-* &quot;-&quot;??_-;_-@_-">
                  <c:v>54021.463212696923</c:v>
                </c:pt>
                <c:pt idx="29" formatCode="_-* #,##0_-;\-* #,##0_-;_-* &quot;-&quot;??_-;_-@_-">
                  <c:v>54352.717880102544</c:v>
                </c:pt>
                <c:pt idx="30" formatCode="_-* #,##0_-;\-* #,##0_-;_-* &quot;-&quot;??_-;_-@_-">
                  <c:v>54067.483414127259</c:v>
                </c:pt>
                <c:pt idx="31" formatCode="_-* #,##0_-;\-* #,##0_-;_-* &quot;-&quot;??_-;_-@_-">
                  <c:v>52119.358423474951</c:v>
                </c:pt>
                <c:pt idx="32" formatCode="_-* #,##0_-;\-* #,##0_-;_-* &quot;-&quot;??_-;_-@_-">
                  <c:v>53977.126399676825</c:v>
                </c:pt>
                <c:pt idx="33" formatCode="_-* #,##0_-;\-* #,##0_-;_-* &quot;-&quot;??_-;_-@_-">
                  <c:v>56551.17053988704</c:v>
                </c:pt>
                <c:pt idx="34" formatCode="_-* #,##0_-;\-* #,##0_-;_-* &quot;-&quot;??_-;_-@_-">
                  <c:v>56732.219830037699</c:v>
                </c:pt>
                <c:pt idx="35" formatCode="_-* #,##0_-;\-* #,##0_-;_-* &quot;-&quot;??_-;_-@_-">
                  <c:v>59653.367106373473</c:v>
                </c:pt>
                <c:pt idx="36" formatCode="_-* #,##0_-;\-* #,##0_-;_-* &quot;-&quot;??_-;_-@_-">
                  <c:v>62168.246046195141</c:v>
                </c:pt>
                <c:pt idx="37" formatCode="_-* #,##0_-;\-* #,##0_-;_-* &quot;-&quot;??_-;_-@_-">
                  <c:v>64081.997536214294</c:v>
                </c:pt>
                <c:pt idx="38" formatCode="_-* #,##0_-;\-* #,##0_-;_-* &quot;-&quot;??_-;_-@_-">
                  <c:v>68530.709964312904</c:v>
                </c:pt>
                <c:pt idx="39" formatCode="_-* #,##0_-;\-* #,##0_-;_-* &quot;-&quot;??_-;_-@_-">
                  <c:v>69255.891809246241</c:v>
                </c:pt>
                <c:pt idx="40" formatCode="_-* #,##0_-;\-* #,##0_-;_-* &quot;-&quot;??_-;_-@_-">
                  <c:v>71752.843334325516</c:v>
                </c:pt>
                <c:pt idx="41" formatCode="_-* #,##0_-;\-* #,##0_-;_-* &quot;-&quot;??_-;_-@_-">
                  <c:v>72556.623995301939</c:v>
                </c:pt>
                <c:pt idx="42" formatCode="_-* #,##0_-;\-* #,##0_-;_-* &quot;-&quot;??_-;_-@_-">
                  <c:v>75232.893824242827</c:v>
                </c:pt>
                <c:pt idx="43" formatCode="_-* #,##0_-;\-* #,##0_-;_-* &quot;-&quot;??_-;_-@_-">
                  <c:v>75699.612001491987</c:v>
                </c:pt>
                <c:pt idx="44" formatCode="_-* #,##0_-;\-* #,##0_-;_-* &quot;-&quot;??_-;_-@_-">
                  <c:v>77662.298505209983</c:v>
                </c:pt>
                <c:pt idx="45" formatCode="_-* #,##0_-;\-* #,##0_-;_-* &quot;-&quot;??_-;_-@_-">
                  <c:v>79953.129860787158</c:v>
                </c:pt>
                <c:pt idx="46" formatCode="_-* #,##0_-;\-* #,##0_-;_-* &quot;-&quot;??_-;_-@_-">
                  <c:v>80928.930904210414</c:v>
                </c:pt>
                <c:pt idx="47" formatCode="_-* #,##0_-;\-* #,##0_-;_-* &quot;-&quot;??_-;_-@_-">
                  <c:v>74959.231024266075</c:v>
                </c:pt>
                <c:pt idx="48" formatCode="_-* #,##0_-;\-* #,##0_-;_-* &quot;-&quot;??_-;_-@_-">
                  <c:v>82437.745337783053</c:v>
                </c:pt>
                <c:pt idx="49" formatCode="_-* #,##0_-;\-* #,##0_-;_-* &quot;-&quot;??_-;_-@_-">
                  <c:v>80711.651061471552</c:v>
                </c:pt>
                <c:pt idx="50" formatCode="_-* #,##0_-;\-* #,##0_-;_-* &quot;-&quot;??_-;_-@_-">
                  <c:v>78908.963829186701</c:v>
                </c:pt>
                <c:pt idx="51" formatCode="_-* #,##0_-;\-* #,##0_-;_-* &quot;-&quot;??_-;_-@_-">
                  <c:v>79735.951851156293</c:v>
                </c:pt>
                <c:pt idx="52" formatCode="_-* #,##0_-;\-* #,##0_-;_-* &quot;-&quot;??_-;_-@_-">
                  <c:v>78779.91000840973</c:v>
                </c:pt>
                <c:pt idx="53" formatCode="_-* #,##0_-;\-* #,##0_-;_-* &quot;-&quot;??_-;_-@_-">
                  <c:v>80961.921204976359</c:v>
                </c:pt>
                <c:pt idx="54" formatCode="_-* #,##0_-;\-* #,##0_-;_-* &quot;-&quot;??_-;_-@_-">
                  <c:v>80654.326658300502</c:v>
                </c:pt>
                <c:pt idx="55" formatCode="_-* #,##0_-;\-* #,##0_-;_-* &quot;-&quot;??_-;_-@_-">
                  <c:v>81677.383452168957</c:v>
                </c:pt>
                <c:pt idx="56" formatCode="_-* #,##0_-;\-* #,##0_-;_-* &quot;-&quot;??_-;_-@_-">
                  <c:v>78977.352147662983</c:v>
                </c:pt>
                <c:pt idx="57" formatCode="_-* #,##0_-;\-* #,##0_-;_-* &quot;-&quot;??_-;_-@_-">
                  <c:v>78239.240914967653</c:v>
                </c:pt>
                <c:pt idx="58" formatCode="_-* #,##0_-;\-* #,##0_-;_-* &quot;-&quot;??_-;_-@_-">
                  <c:v>76772.604152753731</c:v>
                </c:pt>
                <c:pt idx="59" formatCode="_-* #,##0_-;\-* #,##0_-;_-* &quot;-&quot;??_-;_-@_-">
                  <c:v>82750.631197751311</c:v>
                </c:pt>
                <c:pt idx="60" formatCode="_-* #,##0_-;\-* #,##0_-;_-* &quot;-&quot;??_-;_-@_-">
                  <c:v>81894.265352933391</c:v>
                </c:pt>
                <c:pt idx="61" formatCode="_-* #,##0_-;\-* #,##0_-;_-* &quot;-&quot;??_-;_-@_-">
                  <c:v>82339.296420421597</c:v>
                </c:pt>
                <c:pt idx="62" formatCode="_-* #,##0_-;\-* #,##0_-;_-* &quot;-&quot;??_-;_-@_-">
                  <c:v>86133.571451832337</c:v>
                </c:pt>
                <c:pt idx="63" formatCode="_-* #,##0_-;\-* #,##0_-;_-* &quot;-&quot;??_-;_-@_-">
                  <c:v>88480.07439995186</c:v>
                </c:pt>
                <c:pt idx="64" formatCode="_-* #,##0_-;\-* #,##0_-;_-* &quot;-&quot;??_-;_-@_-">
                  <c:v>90234.077272113034</c:v>
                </c:pt>
                <c:pt idx="65" formatCode="_-* #,##0_-;\-* #,##0_-;_-* &quot;-&quot;??_-;_-@_-">
                  <c:v>92296.870453386335</c:v>
                </c:pt>
                <c:pt idx="66" formatCode="_-* #,##0_-;\-* #,##0_-;_-* &quot;-&quot;??_-;_-@_-">
                  <c:v>93567.018648681915</c:v>
                </c:pt>
                <c:pt idx="67" formatCode="_-* #,##0_-;\-* #,##0_-;_-* &quot;-&quot;??_-;_-@_-">
                  <c:v>93982.252406100524</c:v>
                </c:pt>
                <c:pt idx="68" formatCode="_-* #,##0_-;\-* #,##0_-;_-* &quot;-&quot;??_-;_-@_-">
                  <c:v>92645.857414137718</c:v>
                </c:pt>
                <c:pt idx="69" formatCode="_-* #,##0_-;\-* #,##0_-;_-* &quot;-&quot;??_-;_-@_-">
                  <c:v>93640.099837749178</c:v>
                </c:pt>
                <c:pt idx="70" formatCode="_-* #,##0_-;\-* #,##0_-;_-* &quot;-&quot;??_-;_-@_-">
                  <c:v>94445.665811414437</c:v>
                </c:pt>
                <c:pt idx="71" formatCode="_-* #,##0_-;\-* #,##0_-;_-* &quot;-&quot;??_-;_-@_-">
                  <c:v>88863.328932940931</c:v>
                </c:pt>
                <c:pt idx="72" formatCode="_-* #,##0_-;\-* #,##0_-;_-* &quot;-&quot;??_-;_-@_-">
                  <c:v>90924.779055348306</c:v>
                </c:pt>
                <c:pt idx="73" formatCode="_-* #,##0_-;\-* #,##0_-;_-* &quot;-&quot;??_-;_-@_-">
                  <c:v>91956.046132481046</c:v>
                </c:pt>
                <c:pt idx="74" formatCode="_-* #,##0_-;\-* #,##0_-;_-* &quot;-&quot;??_-;_-@_-">
                  <c:v>89124.606479913768</c:v>
                </c:pt>
                <c:pt idx="75" formatCode="_-* #,##0_-;\-* #,##0_-;_-* &quot;-&quot;??_-;_-@_-">
                  <c:v>89619.431619993891</c:v>
                </c:pt>
                <c:pt idx="76" formatCode="_-* #,##0_-;\-* #,##0_-;_-* &quot;-&quot;??_-;_-@_-">
                  <c:v>87376.030478393819</c:v>
                </c:pt>
                <c:pt idx="77" formatCode="_-* #,##0_-;\-* #,##0_-;_-* &quot;-&quot;??_-;_-@_-">
                  <c:v>86375.634450325742</c:v>
                </c:pt>
                <c:pt idx="78" formatCode="_-* #,##0_-;\-* #,##0_-;_-* &quot;-&quot;??_-;_-@_-">
                  <c:v>85422.04983545898</c:v>
                </c:pt>
                <c:pt idx="79" formatCode="_-* #,##0_-;\-* #,##0_-;_-* &quot;-&quot;??_-;_-@_-">
                  <c:v>84576.811476497358</c:v>
                </c:pt>
                <c:pt idx="80" formatCode="_-* #,##0_-;\-* #,##0_-;_-* &quot;-&quot;??_-;_-@_-">
                  <c:v>86662.3435393252</c:v>
                </c:pt>
                <c:pt idx="81" formatCode="_-* #,##0_-;\-* #,##0_-;_-* &quot;-&quot;??_-;_-@_-">
                  <c:v>88255.615815197874</c:v>
                </c:pt>
                <c:pt idx="82" formatCode="_-* #,##0_-;\-* #,##0_-;_-* &quot;-&quot;??_-;_-@_-">
                  <c:v>88976.795211388016</c:v>
                </c:pt>
                <c:pt idx="83" formatCode="_-* #,##0_-;\-* #,##0_-;_-* &quot;-&quot;??_-;_-@_-">
                  <c:v>88937.772371774787</c:v>
                </c:pt>
                <c:pt idx="84" formatCode="_-* #,##0_-;\-* #,##0_-;_-* &quot;-&quot;??_-;_-@_-">
                  <c:v>90236.654660995759</c:v>
                </c:pt>
                <c:pt idx="85" formatCode="_-* #,##0_-;\-* #,##0_-;_-* &quot;-&quot;??_-;_-@_-">
                  <c:v>91798.249820190074</c:v>
                </c:pt>
                <c:pt idx="86" formatCode="_-* #,##0_-;\-* #,##0_-;_-* &quot;-&quot;??_-;_-@_-">
                  <c:v>92516.852411880012</c:v>
                </c:pt>
                <c:pt idx="87" formatCode="_-* #,##0_-;\-* #,##0_-;_-* &quot;-&quot;??_-;_-@_-">
                  <c:v>93046.375062748688</c:v>
                </c:pt>
                <c:pt idx="88" formatCode="_-* #,##0_-;\-* #,##0_-;_-* &quot;-&quot;??_-;_-@_-">
                  <c:v>97580.654789232241</c:v>
                </c:pt>
                <c:pt idx="89" formatCode="_-* #,##0_-;\-* #,##0_-;_-* &quot;-&quot;??_-;_-@_-">
                  <c:v>95888.84604616146</c:v>
                </c:pt>
                <c:pt idx="90" formatCode="_-* #,##0_-;\-* #,##0_-;_-* &quot;-&quot;??_-;_-@_-">
                  <c:v>96821.40466789699</c:v>
                </c:pt>
                <c:pt idx="91" formatCode="_-* #,##0_-;\-* #,##0_-;_-* &quot;-&quot;??_-;_-@_-">
                  <c:v>100857.29949507333</c:v>
                </c:pt>
                <c:pt idx="92" formatCode="_-* #,##0_-;\-* #,##0_-;_-* &quot;-&quot;??_-;_-@_-">
                  <c:v>106105.59954167032</c:v>
                </c:pt>
                <c:pt idx="93" formatCode="_-* #,##0_-;\-* #,##0_-;_-* &quot;-&quot;??_-;_-@_-">
                  <c:v>104531.47408745598</c:v>
                </c:pt>
                <c:pt idx="94" formatCode="_-* #,##0_-;\-* #,##0_-;_-* &quot;-&quot;??_-;_-@_-">
                  <c:v>104259.5175994662</c:v>
                </c:pt>
                <c:pt idx="95" formatCode="_-* #,##0_-;\-* #,##0_-;_-* &quot;-&quot;??_-;_-@_-">
                  <c:v>102691.48663636007</c:v>
                </c:pt>
                <c:pt idx="96" formatCode="_-* #,##0_-;\-* #,##0_-;_-* &quot;-&quot;??_-;_-@_-">
                  <c:v>97328.974161386592</c:v>
                </c:pt>
                <c:pt idx="97" formatCode="_-* #,##0_-;\-* #,##0_-;_-* &quot;-&quot;??_-;_-@_-">
                  <c:v>96306.665432321388</c:v>
                </c:pt>
                <c:pt idx="98" formatCode="_-* #,##0_-;\-* #,##0_-;_-* &quot;-&quot;??_-;_-@_-">
                  <c:v>94012.800130326956</c:v>
                </c:pt>
                <c:pt idx="99" formatCode="_-* #,##0_-;\-* #,##0_-;_-* &quot;-&quot;??_-;_-@_-">
                  <c:v>90012.207207284257</c:v>
                </c:pt>
                <c:pt idx="100" formatCode="_-* #,##0_-;\-* #,##0_-;_-* &quot;-&quot;??_-;_-@_-">
                  <c:v>85262.222270004058</c:v>
                </c:pt>
                <c:pt idx="101" formatCode="_-* #,##0_-;\-* #,##0_-;_-* &quot;-&quot;??_-;_-@_-">
                  <c:v>83121.020015556423</c:v>
                </c:pt>
                <c:pt idx="102" formatCode="_-* #,##0_-;\-* #,##0_-;_-* &quot;-&quot;??_-;_-@_-">
                  <c:v>79672.354179054077</c:v>
                </c:pt>
                <c:pt idx="103" formatCode="_-* #,##0_-;\-* #,##0_-;_-* &quot;-&quot;??_-;_-@_-">
                  <c:v>76012.448693378799</c:v>
                </c:pt>
                <c:pt idx="104" formatCode="_-* #,##0_-;\-* #,##0_-;_-* &quot;-&quot;??_-;_-@_-">
                  <c:v>71078.29147444517</c:v>
                </c:pt>
                <c:pt idx="105" formatCode="_-* #,##0_-;\-* #,##0_-;_-* &quot;-&quot;??_-;_-@_-">
                  <c:v>67407.354562399953</c:v>
                </c:pt>
                <c:pt idx="106" formatCode="_-* #,##0_-;\-* #,##0_-;_-* &quot;-&quot;??_-;_-@_-">
                  <c:v>65488.133507888706</c:v>
                </c:pt>
                <c:pt idx="107" formatCode="_-* #,##0_-;\-* #,##0_-;_-* &quot;-&quot;??_-;_-@_-">
                  <c:v>67431.774058177441</c:v>
                </c:pt>
                <c:pt idx="108" formatCode="_-* #,##0_-;\-* #,##0_-;_-* &quot;-&quot;??_-;_-@_-">
                  <c:v>63961.329660702766</c:v>
                </c:pt>
                <c:pt idx="109" formatCode="_-* #,##0_-;\-* #,##0_-;_-* &quot;-&quot;??_-;_-@_-">
                  <c:v>64213.81629680968</c:v>
                </c:pt>
                <c:pt idx="110" formatCode="_-* #,##0_-;\-* #,##0_-;_-* &quot;-&quot;??_-;_-@_-">
                  <c:v>64550.195407149666</c:v>
                </c:pt>
                <c:pt idx="111" formatCode="_-* #,##0_-;\-* #,##0_-;_-* &quot;-&quot;??_-;_-@_-">
                  <c:v>65512.07467838256</c:v>
                </c:pt>
                <c:pt idx="112" formatCode="_-* #,##0_-;\-* #,##0_-;_-* &quot;-&quot;??_-;_-@_-">
                  <c:v>63656.794260523355</c:v>
                </c:pt>
                <c:pt idx="113" formatCode="_-* #,##0_-;\-* #,##0_-;_-* &quot;-&quot;??_-;_-@_-">
                  <c:v>63154.785211300397</c:v>
                </c:pt>
                <c:pt idx="114" formatCode="_-* #,##0_-;\-* #,##0_-;_-* &quot;-&quot;??_-;_-@_-">
                  <c:v>62538.122079289584</c:v>
                </c:pt>
                <c:pt idx="115" formatCode="_-* #,##0_-;\-* #,##0_-;_-* &quot;-&quot;??_-;_-@_-">
                  <c:v>61032.848603166363</c:v>
                </c:pt>
                <c:pt idx="116" formatCode="_-* #,##0_-;\-* #,##0_-;_-* &quot;-&quot;??_-;_-@_-">
                  <c:v>59318.917021898531</c:v>
                </c:pt>
                <c:pt idx="117" formatCode="_-* #,##0_-;\-* #,##0_-;_-* &quot;-&quot;??_-;_-@_-">
                  <c:v>57620.314001610095</c:v>
                </c:pt>
                <c:pt idx="118" formatCode="_-* #,##0_-;\-* #,##0_-;_-* &quot;-&quot;??_-;_-@_-">
                  <c:v>59563.78437370107</c:v>
                </c:pt>
                <c:pt idx="119" formatCode="_-* #,##0_-;\-* #,##0_-;_-* &quot;-&quot;??_-;_-@_-">
                  <c:v>72009.072186998616</c:v>
                </c:pt>
                <c:pt idx="120" formatCode="_-* #,##0_-;\-* #,##0_-;_-* &quot;-&quot;??_-;_-@_-">
                  <c:v>67015.248930129121</c:v>
                </c:pt>
                <c:pt idx="121" formatCode="_-* #,##0_-;\-* #,##0_-;_-* &quot;-&quot;??_-;_-@_-">
                  <c:v>64278.887949142583</c:v>
                </c:pt>
                <c:pt idx="122" formatCode="_-* #,##0_-;\-* #,##0_-;_-* &quot;-&quot;??_-;_-@_-">
                  <c:v>62133.541894413363</c:v>
                </c:pt>
                <c:pt idx="123" formatCode="_-* #,##0_-;\-* #,##0_-;_-* &quot;-&quot;??_-;_-@_-">
                  <c:v>58573.596339240416</c:v>
                </c:pt>
                <c:pt idx="124" formatCode="_-* #,##0_-;\-* #,##0_-;_-* &quot;-&quot;??_-;_-@_-">
                  <c:v>59585.327017243966</c:v>
                </c:pt>
                <c:pt idx="125" formatCode="_-* #,##0_-;\-* #,##0_-;_-* &quot;-&quot;??_-;_-@_-">
                  <c:v>60080.451370078757</c:v>
                </c:pt>
                <c:pt idx="126" formatCode="_-* #,##0_-;\-* #,##0_-;_-* &quot;-&quot;??_-;_-@_-">
                  <c:v>58582.35907485873</c:v>
                </c:pt>
                <c:pt idx="127" formatCode="_-* #,##0_-;\-* #,##0_-;_-* &quot;-&quot;??_-;_-@_-">
                  <c:v>58081.212769387654</c:v>
                </c:pt>
                <c:pt idx="128" formatCode="_-* #,##0_-;\-* #,##0_-;_-* &quot;-&quot;??_-;_-@_-">
                  <c:v>56199.595695011354</c:v>
                </c:pt>
                <c:pt idx="129" formatCode="_-* #,##0_-;\-* #,##0_-;_-* &quot;-&quot;??_-;_-@_-">
                  <c:v>56346.713671162957</c:v>
                </c:pt>
                <c:pt idx="130" formatCode="_-* #,##0_-;\-* #,##0_-;_-* &quot;-&quot;??_-;_-@_-">
                  <c:v>53495.730627134726</c:v>
                </c:pt>
                <c:pt idx="131" formatCode="_-* #,##0_-;\-* #,##0_-;_-* &quot;-&quot;??_-;_-@_-">
                  <c:v>49042.628274509159</c:v>
                </c:pt>
                <c:pt idx="132" formatCode="_-* #,##0_-;\-* #,##0_-;_-* &quot;-&quot;??_-;_-@_-">
                  <c:v>49314.191972796281</c:v>
                </c:pt>
                <c:pt idx="133" formatCode="_-* #,##0_-;\-* #,##0_-;_-* &quot;-&quot;??_-;_-@_-">
                  <c:v>49082.11320358907</c:v>
                </c:pt>
                <c:pt idx="134" formatCode="_-* #,##0_-;\-* #,##0_-;_-* &quot;-&quot;??_-;_-@_-">
                  <c:v>51803.659200925984</c:v>
                </c:pt>
                <c:pt idx="135" formatCode="_-* #,##0_-;\-* #,##0_-;_-* &quot;-&quot;??_-;_-@_-">
                  <c:v>52965.332887984798</c:v>
                </c:pt>
                <c:pt idx="136" formatCode="_-* #,##0_-;\-* #,##0_-;_-* &quot;-&quot;??_-;_-@_-">
                  <c:v>52281.139908319972</c:v>
                </c:pt>
                <c:pt idx="137" formatCode="_-* #,##0_-;\-* #,##0_-;_-* &quot;-&quot;??_-;_-@_-">
                  <c:v>53031.990923365061</c:v>
                </c:pt>
                <c:pt idx="138" formatCode="_-* #,##0_-;\-* #,##0_-;_-* &quot;-&quot;??_-;_-@_-">
                  <c:v>53260.147842160615</c:v>
                </c:pt>
                <c:pt idx="139" formatCode="_-* #,##0_-;\-* #,##0_-;_-* &quot;-&quot;??_-;_-@_-">
                  <c:v>54097.878878465985</c:v>
                </c:pt>
                <c:pt idx="140" formatCode="_-* #,##0_-;\-* #,##0_-;_-* &quot;-&quot;??_-;_-@_-">
                  <c:v>54659.550739038117</c:v>
                </c:pt>
                <c:pt idx="141" formatCode="_-* #,##0_-;\-* #,##0_-;_-* &quot;-&quot;??_-;_-@_-">
                  <c:v>55423.607253521215</c:v>
                </c:pt>
                <c:pt idx="142" formatCode="_-* #,##0_-;\-* #,##0_-;_-* &quot;-&quot;??_-;_-@_-">
                  <c:v>57138.458326537788</c:v>
                </c:pt>
                <c:pt idx="143" formatCode="_-* #,##0_-;\-* #,##0_-;_-* &quot;-&quot;??_-;_-@_-">
                  <c:v>55024.449483776785</c:v>
                </c:pt>
                <c:pt idx="144" formatCode="_-* #,##0_-;\-* #,##0_-;_-* &quot;-&quot;??_-;_-@_-">
                  <c:v>54784.55444457195</c:v>
                </c:pt>
                <c:pt idx="145" formatCode="_-* #,##0_-;\-* #,##0_-;_-* &quot;-&quot;??_-;_-@_-">
                  <c:v>55265.085973683628</c:v>
                </c:pt>
                <c:pt idx="146" formatCode="_-* #,##0_-;\-* #,##0_-;_-* &quot;-&quot;??_-;_-@_-">
                  <c:v>52302.21816963653</c:v>
                </c:pt>
                <c:pt idx="147" formatCode="_-* #,##0_-;\-* #,##0_-;_-* &quot;-&quot;??_-;_-@_-">
                  <c:v>54575.007380468058</c:v>
                </c:pt>
                <c:pt idx="148" formatCode="_-* #,##0_-;\-* #,##0_-;_-* &quot;-&quot;??_-;_-@_-">
                  <c:v>54330.366585071621</c:v>
                </c:pt>
                <c:pt idx="149" formatCode="_-* #,##0_-;\-* #,##0_-;_-* &quot;-&quot;??_-;_-@_-">
                  <c:v>51070.754776175934</c:v>
                </c:pt>
                <c:pt idx="150" formatCode="_-* #,##0_-;\-* #,##0_-;_-* &quot;-&quot;??_-;_-@_-">
                  <c:v>50795.361907360821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12'!$F$4</c:f>
              <c:strCache>
                <c:ptCount val="1"/>
                <c:pt idx="0">
                  <c:v>Previdência (INSS)</c:v>
                </c:pt>
              </c:strCache>
            </c:strRef>
          </c:tx>
          <c:spPr>
            <a:ln w="317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8.0618376675626172E-2"/>
                  <c:y val="-3.3927056827820186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/>
                    </a:pPr>
                    <a:r>
                      <a:rPr lang="en-US" sz="1050" b="1"/>
                      <a:t>dez/07</a:t>
                    </a:r>
                  </a:p>
                  <a:p>
                    <a:pPr>
                      <a:defRPr sz="1050" b="1"/>
                    </a:pPr>
                    <a:r>
                      <a:rPr lang="en-US" sz="1050" b="1"/>
                      <a:t>361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>
                <c:manualLayout>
                  <c:x val="-1.6697961327933029E-2"/>
                  <c:y val="5.4283190803239179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 jul/18</a:t>
                    </a:r>
                  </a:p>
                  <a:p>
                    <a:pPr>
                      <a:defRPr b="1"/>
                    </a:pPr>
                    <a:r>
                      <a:rPr lang="en-US" b="1"/>
                      <a:t>608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0"/>
                  <c:y val="-4.749787955894825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/>
                    </a:pPr>
                    <a:r>
                      <a:rPr lang="en-US" sz="1050" b="1"/>
                      <a:t> jul/19</a:t>
                    </a:r>
                  </a:p>
                  <a:p>
                    <a:pPr>
                      <a:defRPr sz="1050" b="1"/>
                    </a:pPr>
                    <a:r>
                      <a:rPr lang="en-US" sz="1050" b="1"/>
                      <a:t>616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12'!$A$5:$A$155</c:f>
              <c:numCache>
                <c:formatCode>mmm\-yy</c:formatCode>
                <c:ptCount val="15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</c:numCache>
            </c:numRef>
          </c:cat>
          <c:val>
            <c:numRef>
              <c:f>'Gráfico 12'!$F$5:$F$155</c:f>
              <c:numCache>
                <c:formatCode>General</c:formatCode>
                <c:ptCount val="151"/>
                <c:pt idx="11" formatCode="_-* #,##0_-;\-* #,##0_-;_-* &quot;-&quot;??_-;_-@_-">
                  <c:v>361380.96756361896</c:v>
                </c:pt>
                <c:pt idx="12" formatCode="_-* #,##0_-;\-* #,##0_-;_-* &quot;-&quot;??_-;_-@_-">
                  <c:v>366177.78465238481</c:v>
                </c:pt>
                <c:pt idx="13" formatCode="_-* #,##0_-;\-* #,##0_-;_-* &quot;-&quot;??_-;_-@_-">
                  <c:v>366389.78056149319</c:v>
                </c:pt>
                <c:pt idx="14" formatCode="_-* #,##0_-;\-* #,##0_-;_-* &quot;-&quot;??_-;_-@_-">
                  <c:v>364175.42708516424</c:v>
                </c:pt>
                <c:pt idx="15" formatCode="_-* #,##0_-;\-* #,##0_-;_-* &quot;-&quot;??_-;_-@_-">
                  <c:v>366540.2077546526</c:v>
                </c:pt>
                <c:pt idx="16" formatCode="_-* #,##0_-;\-* #,##0_-;_-* &quot;-&quot;??_-;_-@_-">
                  <c:v>367330.51365321886</c:v>
                </c:pt>
                <c:pt idx="17" formatCode="_-* #,##0_-;\-* #,##0_-;_-* &quot;-&quot;??_-;_-@_-">
                  <c:v>368480.47187784826</c:v>
                </c:pt>
                <c:pt idx="18" formatCode="_-* #,##0_-;\-* #,##0_-;_-* &quot;-&quot;??_-;_-@_-">
                  <c:v>368631.37506837829</c:v>
                </c:pt>
                <c:pt idx="19" formatCode="_-* #,##0_-;\-* #,##0_-;_-* &quot;-&quot;??_-;_-@_-">
                  <c:v>372481.1570743795</c:v>
                </c:pt>
                <c:pt idx="20" formatCode="_-* #,##0_-;\-* #,##0_-;_-* &quot;-&quot;??_-;_-@_-">
                  <c:v>370676.80063607165</c:v>
                </c:pt>
                <c:pt idx="21" formatCode="_-* #,##0_-;\-* #,##0_-;_-* &quot;-&quot;??_-;_-@_-">
                  <c:v>370777.20415441593</c:v>
                </c:pt>
                <c:pt idx="22" formatCode="_-* #,##0_-;\-* #,##0_-;_-* &quot;-&quot;??_-;_-@_-">
                  <c:v>375385.58675091097</c:v>
                </c:pt>
                <c:pt idx="23" formatCode="_-* #,##0_-;\-* #,##0_-;_-* &quot;-&quot;??_-;_-@_-">
                  <c:v>368365.63057353988</c:v>
                </c:pt>
                <c:pt idx="24" formatCode="_-* #,##0_-;\-* #,##0_-;_-* &quot;-&quot;??_-;_-@_-">
                  <c:v>370382.3787835227</c:v>
                </c:pt>
                <c:pt idx="25" formatCode="_-* #,##0_-;\-* #,##0_-;_-* &quot;-&quot;??_-;_-@_-">
                  <c:v>372130.3299039072</c:v>
                </c:pt>
                <c:pt idx="26" formatCode="_-* #,##0_-;\-* #,##0_-;_-* &quot;-&quot;??_-;_-@_-">
                  <c:v>375238.22587814281</c:v>
                </c:pt>
                <c:pt idx="27" formatCode="_-* #,##0_-;\-* #,##0_-;_-* &quot;-&quot;??_-;_-@_-">
                  <c:v>376847.60727058467</c:v>
                </c:pt>
                <c:pt idx="28" formatCode="_-* #,##0_-;\-* #,##0_-;_-* &quot;-&quot;??_-;_-@_-">
                  <c:v>378501.99078903242</c:v>
                </c:pt>
                <c:pt idx="29" formatCode="_-* #,##0_-;\-* #,##0_-;_-* &quot;-&quot;??_-;_-@_-">
                  <c:v>380051.9098212354</c:v>
                </c:pt>
                <c:pt idx="30" formatCode="_-* #,##0_-;\-* #,##0_-;_-* &quot;-&quot;??_-;_-@_-">
                  <c:v>382300.35202220368</c:v>
                </c:pt>
                <c:pt idx="31" formatCode="_-* #,##0_-;\-* #,##0_-;_-* &quot;-&quot;??_-;_-@_-">
                  <c:v>385080.66985378088</c:v>
                </c:pt>
                <c:pt idx="32" formatCode="_-* #,##0_-;\-* #,##0_-;_-* &quot;-&quot;??_-;_-@_-">
                  <c:v>387725.98496640142</c:v>
                </c:pt>
                <c:pt idx="33" formatCode="_-* #,##0_-;\-* #,##0_-;_-* &quot;-&quot;??_-;_-@_-">
                  <c:v>390540.69282097393</c:v>
                </c:pt>
                <c:pt idx="34" formatCode="_-* #,##0_-;\-* #,##0_-;_-* &quot;-&quot;??_-;_-@_-">
                  <c:v>392957.10463457165</c:v>
                </c:pt>
                <c:pt idx="35" formatCode="_-* #,##0_-;\-* #,##0_-;_-* &quot;-&quot;??_-;_-@_-">
                  <c:v>395888.23159589921</c:v>
                </c:pt>
                <c:pt idx="36" formatCode="_-* #,##0_-;\-* #,##0_-;_-* &quot;-&quot;??_-;_-@_-">
                  <c:v>393433.28707476769</c:v>
                </c:pt>
                <c:pt idx="37" formatCode="_-* #,##0_-;\-* #,##0_-;_-* &quot;-&quot;??_-;_-@_-">
                  <c:v>397646.12068910769</c:v>
                </c:pt>
                <c:pt idx="38" formatCode="_-* #,##0_-;\-* #,##0_-;_-* &quot;-&quot;??_-;_-@_-">
                  <c:v>405064.22536233324</c:v>
                </c:pt>
                <c:pt idx="39" formatCode="_-* #,##0_-;\-* #,##0_-;_-* &quot;-&quot;??_-;_-@_-">
                  <c:v>407170.10283240501</c:v>
                </c:pt>
                <c:pt idx="40" formatCode="_-* #,##0_-;\-* #,##0_-;_-* &quot;-&quot;??_-;_-@_-">
                  <c:v>409078.32432825468</c:v>
                </c:pt>
                <c:pt idx="41" formatCode="_-* #,##0_-;\-* #,##0_-;_-* &quot;-&quot;??_-;_-@_-">
                  <c:v>410873.22148711298</c:v>
                </c:pt>
                <c:pt idx="42" formatCode="_-* #,##0_-;\-* #,##0_-;_-* &quot;-&quot;??_-;_-@_-">
                  <c:v>412938.01561465405</c:v>
                </c:pt>
                <c:pt idx="43" formatCode="_-* #,##0_-;\-* #,##0_-;_-* &quot;-&quot;??_-;_-@_-">
                  <c:v>416757.9674954823</c:v>
                </c:pt>
                <c:pt idx="44" formatCode="_-* #,##0_-;\-* #,##0_-;_-* &quot;-&quot;??_-;_-@_-">
                  <c:v>420034.03341519553</c:v>
                </c:pt>
                <c:pt idx="45" formatCode="_-* #,##0_-;\-* #,##0_-;_-* &quot;-&quot;??_-;_-@_-">
                  <c:v>421992.3836934627</c:v>
                </c:pt>
                <c:pt idx="46" formatCode="_-* #,##0_-;\-* #,##0_-;_-* &quot;-&quot;??_-;_-@_-">
                  <c:v>424126.06023054937</c:v>
                </c:pt>
                <c:pt idx="47" formatCode="_-* #,##0_-;\-* #,##0_-;_-* &quot;-&quot;??_-;_-@_-">
                  <c:v>427077.58723699965</c:v>
                </c:pt>
                <c:pt idx="48" formatCode="_-* #,##0_-;\-* #,##0_-;_-* &quot;-&quot;??_-;_-@_-">
                  <c:v>429164.80043138587</c:v>
                </c:pt>
                <c:pt idx="49" formatCode="_-* #,##0_-;\-* #,##0_-;_-* &quot;-&quot;??_-;_-@_-">
                  <c:v>430713.36197401636</c:v>
                </c:pt>
                <c:pt idx="50" formatCode="_-* #,##0_-;\-* #,##0_-;_-* &quot;-&quot;??_-;_-@_-">
                  <c:v>426121.20382322744</c:v>
                </c:pt>
                <c:pt idx="51" formatCode="_-* #,##0_-;\-* #,##0_-;_-* &quot;-&quot;??_-;_-@_-">
                  <c:v>431940.00772999926</c:v>
                </c:pt>
                <c:pt idx="52" formatCode="_-* #,##0_-;\-* #,##0_-;_-* &quot;-&quot;??_-;_-@_-">
                  <c:v>433566.76478069415</c:v>
                </c:pt>
                <c:pt idx="53" formatCode="_-* #,##0_-;\-* #,##0_-;_-* &quot;-&quot;??_-;_-@_-">
                  <c:v>434916.81141857785</c:v>
                </c:pt>
                <c:pt idx="54" formatCode="_-* #,##0_-;\-* #,##0_-;_-* &quot;-&quot;??_-;_-@_-">
                  <c:v>436640.23567136098</c:v>
                </c:pt>
                <c:pt idx="55" formatCode="_-* #,##0_-;\-* #,##0_-;_-* &quot;-&quot;??_-;_-@_-">
                  <c:v>436620.22172470862</c:v>
                </c:pt>
                <c:pt idx="56" formatCode="_-* #,##0_-;\-* #,##0_-;_-* &quot;-&quot;??_-;_-@_-">
                  <c:v>438023.28545520693</c:v>
                </c:pt>
                <c:pt idx="57" formatCode="_-* #,##0_-;\-* #,##0_-;_-* &quot;-&quot;??_-;_-@_-">
                  <c:v>439167.47483069217</c:v>
                </c:pt>
                <c:pt idx="58" formatCode="_-* #,##0_-;\-* #,##0_-;_-* &quot;-&quot;??_-;_-@_-">
                  <c:v>440628.48842192302</c:v>
                </c:pt>
                <c:pt idx="59" formatCode="_-* #,##0_-;\-* #,##0_-;_-* &quot;-&quot;??_-;_-@_-">
                  <c:v>442171.43888499821</c:v>
                </c:pt>
                <c:pt idx="60" formatCode="_-* #,##0_-;\-* #,##0_-;_-* &quot;-&quot;??_-;_-@_-">
                  <c:v>444023.2299298413</c:v>
                </c:pt>
                <c:pt idx="61" formatCode="_-* #,##0_-;\-* #,##0_-;_-* &quot;-&quot;??_-;_-@_-">
                  <c:v>446482.88412769506</c:v>
                </c:pt>
                <c:pt idx="62" formatCode="_-* #,##0_-;\-* #,##0_-;_-* &quot;-&quot;??_-;_-@_-">
                  <c:v>449093.33641310944</c:v>
                </c:pt>
                <c:pt idx="63" formatCode="_-* #,##0_-;\-* #,##0_-;_-* &quot;-&quot;??_-;_-@_-">
                  <c:v>451453.50961475028</c:v>
                </c:pt>
                <c:pt idx="64" formatCode="_-* #,##0_-;\-* #,##0_-;_-* &quot;-&quot;??_-;_-@_-">
                  <c:v>454251.45942060079</c:v>
                </c:pt>
                <c:pt idx="65" formatCode="_-* #,##0_-;\-* #,##0_-;_-* &quot;-&quot;??_-;_-@_-">
                  <c:v>456974.98965829966</c:v>
                </c:pt>
                <c:pt idx="66" formatCode="_-* #,##0_-;\-* #,##0_-;_-* &quot;-&quot;??_-;_-@_-">
                  <c:v>459795.96758004668</c:v>
                </c:pt>
                <c:pt idx="67" formatCode="_-* #,##0_-;\-* #,##0_-;_-* &quot;-&quot;??_-;_-@_-">
                  <c:v>462497.90845619736</c:v>
                </c:pt>
                <c:pt idx="68" formatCode="_-* #,##0_-;\-* #,##0_-;_-* &quot;-&quot;??_-;_-@_-">
                  <c:v>465527.71887329657</c:v>
                </c:pt>
                <c:pt idx="69" formatCode="_-* #,##0_-;\-* #,##0_-;_-* &quot;-&quot;??_-;_-@_-">
                  <c:v>468702.93744833284</c:v>
                </c:pt>
                <c:pt idx="70" formatCode="_-* #,##0_-;\-* #,##0_-;_-* &quot;-&quot;??_-;_-@_-">
                  <c:v>471205.70504226704</c:v>
                </c:pt>
                <c:pt idx="71" formatCode="_-* #,##0_-;\-* #,##0_-;_-* &quot;-&quot;??_-;_-@_-">
                  <c:v>471945.08541250002</c:v>
                </c:pt>
                <c:pt idx="72" formatCode="_-* #,##0_-;\-* #,##0_-;_-* &quot;-&quot;??_-;_-@_-">
                  <c:v>477110.59968490148</c:v>
                </c:pt>
                <c:pt idx="73" formatCode="_-* #,##0_-;\-* #,##0_-;_-* &quot;-&quot;??_-;_-@_-">
                  <c:v>476995.12751446123</c:v>
                </c:pt>
                <c:pt idx="74" formatCode="_-* #,##0_-;\-* #,##0_-;_-* &quot;-&quot;??_-;_-@_-">
                  <c:v>480012.60719650547</c:v>
                </c:pt>
                <c:pt idx="75" formatCode="_-* #,##0_-;\-* #,##0_-;_-* &quot;-&quot;??_-;_-@_-">
                  <c:v>483703.08532631729</c:v>
                </c:pt>
                <c:pt idx="76" formatCode="_-* #,##0_-;\-* #,##0_-;_-* &quot;-&quot;??_-;_-@_-">
                  <c:v>485676.96171124285</c:v>
                </c:pt>
                <c:pt idx="77" formatCode="_-* #,##0_-;\-* #,##0_-;_-* &quot;-&quot;??_-;_-@_-">
                  <c:v>487417.93535114184</c:v>
                </c:pt>
                <c:pt idx="78" formatCode="_-* #,##0_-;\-* #,##0_-;_-* &quot;-&quot;??_-;_-@_-">
                  <c:v>489289.01829870796</c:v>
                </c:pt>
                <c:pt idx="79" formatCode="_-* #,##0_-;\-* #,##0_-;_-* &quot;-&quot;??_-;_-@_-">
                  <c:v>491350.86614867853</c:v>
                </c:pt>
                <c:pt idx="80" formatCode="_-* #,##0_-;\-* #,##0_-;_-* &quot;-&quot;??_-;_-@_-">
                  <c:v>494339.61927037186</c:v>
                </c:pt>
                <c:pt idx="81" formatCode="_-* #,##0_-;\-* #,##0_-;_-* &quot;-&quot;??_-;_-@_-">
                  <c:v>496402.68132629839</c:v>
                </c:pt>
                <c:pt idx="82" formatCode="_-* #,##0_-;\-* #,##0_-;_-* &quot;-&quot;??_-;_-@_-">
                  <c:v>498047.35869017604</c:v>
                </c:pt>
                <c:pt idx="83" formatCode="_-* #,##0_-;\-* #,##0_-;_-* &quot;-&quot;??_-;_-@_-">
                  <c:v>501239.01654282585</c:v>
                </c:pt>
                <c:pt idx="84" formatCode="_-* #,##0_-;\-* #,##0_-;_-* &quot;-&quot;??_-;_-@_-">
                  <c:v>501235.63308978168</c:v>
                </c:pt>
                <c:pt idx="85" formatCode="_-* #,##0_-;\-* #,##0_-;_-* &quot;-&quot;??_-;_-@_-">
                  <c:v>502697.18964253564</c:v>
                </c:pt>
                <c:pt idx="86" formatCode="_-* #,##0_-;\-* #,##0_-;_-* &quot;-&quot;??_-;_-@_-">
                  <c:v>502922.14437631815</c:v>
                </c:pt>
                <c:pt idx="87" formatCode="_-* #,##0_-;\-* #,##0_-;_-* &quot;-&quot;??_-;_-@_-">
                  <c:v>498192.93673646817</c:v>
                </c:pt>
                <c:pt idx="88" formatCode="_-* #,##0_-;\-* #,##0_-;_-* &quot;-&quot;??_-;_-@_-">
                  <c:v>499991.46955386794</c:v>
                </c:pt>
                <c:pt idx="89" formatCode="_-* #,##0_-;\-* #,##0_-;_-* &quot;-&quot;??_-;_-@_-">
                  <c:v>503090.09081144742</c:v>
                </c:pt>
                <c:pt idx="90" formatCode="_-* #,##0_-;\-* #,##0_-;_-* &quot;-&quot;??_-;_-@_-">
                  <c:v>506062.37310330744</c:v>
                </c:pt>
                <c:pt idx="91" formatCode="_-* #,##0_-;\-* #,##0_-;_-* &quot;-&quot;??_-;_-@_-">
                  <c:v>507547.75567256735</c:v>
                </c:pt>
                <c:pt idx="92" formatCode="_-* #,##0_-;\-* #,##0_-;_-* &quot;-&quot;??_-;_-@_-">
                  <c:v>510032.64523610682</c:v>
                </c:pt>
                <c:pt idx="93" formatCode="_-* #,##0_-;\-* #,##0_-;_-* &quot;-&quot;??_-;_-@_-">
                  <c:v>510645.99739440967</c:v>
                </c:pt>
                <c:pt idx="94" formatCode="_-* #,##0_-;\-* #,##0_-;_-* &quot;-&quot;??_-;_-@_-">
                  <c:v>515914.42747801793</c:v>
                </c:pt>
                <c:pt idx="95" formatCode="_-* #,##0_-;\-* #,##0_-;_-* &quot;-&quot;??_-;_-@_-">
                  <c:v>520203.17472667678</c:v>
                </c:pt>
                <c:pt idx="96" formatCode="_-* #,##0_-;\-* #,##0_-;_-* &quot;-&quot;??_-;_-@_-">
                  <c:v>520665.62365733</c:v>
                </c:pt>
                <c:pt idx="97" formatCode="_-* #,##0_-;\-* #,##0_-;_-* &quot;-&quot;??_-;_-@_-">
                  <c:v>524203.89925451908</c:v>
                </c:pt>
                <c:pt idx="98" formatCode="_-* #,##0_-;\-* #,##0_-;_-* &quot;-&quot;??_-;_-@_-">
                  <c:v>526185.95187590201</c:v>
                </c:pt>
                <c:pt idx="99" formatCode="_-* #,##0_-;\-* #,##0_-;_-* &quot;-&quot;??_-;_-@_-">
                  <c:v>527727.53148932778</c:v>
                </c:pt>
                <c:pt idx="100" formatCode="_-* #,##0_-;\-* #,##0_-;_-* &quot;-&quot;??_-;_-@_-">
                  <c:v>529638.87890015112</c:v>
                </c:pt>
                <c:pt idx="101" formatCode="_-* #,##0_-;\-* #,##0_-;_-* &quot;-&quot;??_-;_-@_-">
                  <c:v>529260.93118494609</c:v>
                </c:pt>
                <c:pt idx="102" formatCode="_-* #,##0_-;\-* #,##0_-;_-* &quot;-&quot;??_-;_-@_-">
                  <c:v>527828.45558624237</c:v>
                </c:pt>
                <c:pt idx="103" formatCode="_-* #,##0_-;\-* #,##0_-;_-* &quot;-&quot;??_-;_-@_-">
                  <c:v>523223.80918184132</c:v>
                </c:pt>
                <c:pt idx="104" formatCode="_-* #,##0_-;\-* #,##0_-;_-* &quot;-&quot;??_-;_-@_-">
                  <c:v>513566.2667594857</c:v>
                </c:pt>
                <c:pt idx="105" formatCode="_-* #,##0_-;\-* #,##0_-;_-* &quot;-&quot;??_-;_-@_-">
                  <c:v>528199.156445459</c:v>
                </c:pt>
                <c:pt idx="106" formatCode="_-* #,##0_-;\-* #,##0_-;_-* &quot;-&quot;??_-;_-@_-">
                  <c:v>528402.14294713305</c:v>
                </c:pt>
                <c:pt idx="107" formatCode="_-* #,##0_-;\-* #,##0_-;_-* &quot;-&quot;??_-;_-@_-">
                  <c:v>527504.84845274116</c:v>
                </c:pt>
                <c:pt idx="108" formatCode="_-* #,##0_-;\-* #,##0_-;_-* &quot;-&quot;??_-;_-@_-">
                  <c:v>528222.1232684881</c:v>
                </c:pt>
                <c:pt idx="109" formatCode="_-* #,##0_-;\-* #,##0_-;_-* &quot;-&quot;??_-;_-@_-">
                  <c:v>530508.30898709374</c:v>
                </c:pt>
                <c:pt idx="110" formatCode="_-* #,##0_-;\-* #,##0_-;_-* &quot;-&quot;??_-;_-@_-">
                  <c:v>532854.77597806219</c:v>
                </c:pt>
                <c:pt idx="111" formatCode="_-* #,##0_-;\-* #,##0_-;_-* &quot;-&quot;??_-;_-@_-">
                  <c:v>535407.12699457968</c:v>
                </c:pt>
                <c:pt idx="112" formatCode="_-* #,##0_-;\-* #,##0_-;_-* &quot;-&quot;??_-;_-@_-">
                  <c:v>538344.09478325455</c:v>
                </c:pt>
                <c:pt idx="113" formatCode="_-* #,##0_-;\-* #,##0_-;_-* &quot;-&quot;??_-;_-@_-">
                  <c:v>540945.53333372658</c:v>
                </c:pt>
                <c:pt idx="114" formatCode="_-* #,##0_-;\-* #,##0_-;_-* &quot;-&quot;??_-;_-@_-">
                  <c:v>543916.29551314388</c:v>
                </c:pt>
                <c:pt idx="115" formatCode="_-* #,##0_-;\-* #,##0_-;_-* &quot;-&quot;??_-;_-@_-">
                  <c:v>552463.53418322583</c:v>
                </c:pt>
                <c:pt idx="116" formatCode="_-* #,##0_-;\-* #,##0_-;_-* &quot;-&quot;??_-;_-@_-">
                  <c:v>566385.78201275156</c:v>
                </c:pt>
                <c:pt idx="117" formatCode="_-* #,##0_-;\-* #,##0_-;_-* &quot;-&quot;??_-;_-@_-">
                  <c:v>555442.80744705827</c:v>
                </c:pt>
                <c:pt idx="118" formatCode="_-* #,##0_-;\-* #,##0_-;_-* &quot;-&quot;??_-;_-@_-">
                  <c:v>559756.32517137832</c:v>
                </c:pt>
                <c:pt idx="119" formatCode="_-* #,##0_-;\-* #,##0_-;_-* &quot;-&quot;??_-;_-@_-">
                  <c:v>565397.78411762055</c:v>
                </c:pt>
                <c:pt idx="120" formatCode="_-* #,##0_-;\-* #,##0_-;_-* &quot;-&quot;??_-;_-@_-">
                  <c:v>568441.43736129638</c:v>
                </c:pt>
                <c:pt idx="121" formatCode="_-* #,##0_-;\-* #,##0_-;_-* &quot;-&quot;??_-;_-@_-">
                  <c:v>570451.72399995418</c:v>
                </c:pt>
                <c:pt idx="122" formatCode="_-* #,##0_-;\-* #,##0_-;_-* &quot;-&quot;??_-;_-@_-">
                  <c:v>572120.6696568717</c:v>
                </c:pt>
                <c:pt idx="123" formatCode="_-* #,##0_-;\-* #,##0_-;_-* &quot;-&quot;??_-;_-@_-">
                  <c:v>574923.78181937162</c:v>
                </c:pt>
                <c:pt idx="124" formatCode="_-* #,##0_-;\-* #,##0_-;_-* &quot;-&quot;??_-;_-@_-">
                  <c:v>580996.69062766724</c:v>
                </c:pt>
                <c:pt idx="125" formatCode="_-* #,##0_-;\-* #,##0_-;_-* &quot;-&quot;??_-;_-@_-">
                  <c:v>583428.90799300803</c:v>
                </c:pt>
                <c:pt idx="126" formatCode="_-* #,##0_-;\-* #,##0_-;_-* &quot;-&quot;??_-;_-@_-">
                  <c:v>586451.18535124266</c:v>
                </c:pt>
                <c:pt idx="127" formatCode="_-* #,##0_-;\-* #,##0_-;_-* &quot;-&quot;??_-;_-@_-">
                  <c:v>588892.74184537004</c:v>
                </c:pt>
                <c:pt idx="128" formatCode="_-* #,##0_-;\-* #,##0_-;_-* &quot;-&quot;??_-;_-@_-">
                  <c:v>593363.4385927408</c:v>
                </c:pt>
                <c:pt idx="129" formatCode="_-* #,##0_-;\-* #,##0_-;_-* &quot;-&quot;??_-;_-@_-">
                  <c:v>597022.98887286207</c:v>
                </c:pt>
                <c:pt idx="130" formatCode="_-* #,##0_-;\-* #,##0_-;_-* &quot;-&quot;??_-;_-@_-">
                  <c:v>596263.36254552833</c:v>
                </c:pt>
                <c:pt idx="131" formatCode="_-* #,##0_-;\-* #,##0_-;_-* &quot;-&quot;??_-;_-@_-">
                  <c:v>600075.17699103826</c:v>
                </c:pt>
                <c:pt idx="132" formatCode="_-* #,##0_-;\-* #,##0_-;_-* &quot;-&quot;??_-;_-@_-">
                  <c:v>602137.93476204493</c:v>
                </c:pt>
                <c:pt idx="133" formatCode="_-* #,##0_-;\-* #,##0_-;_-* &quot;-&quot;??_-;_-@_-">
                  <c:v>603470.12473446946</c:v>
                </c:pt>
                <c:pt idx="134" formatCode="_-* #,##0_-;\-* #,##0_-;_-* &quot;-&quot;??_-;_-@_-">
                  <c:v>610178.40504210931</c:v>
                </c:pt>
                <c:pt idx="135" formatCode="_-* #,##0_-;\-* #,##0_-;_-* &quot;-&quot;??_-;_-@_-">
                  <c:v>610860.79124002461</c:v>
                </c:pt>
                <c:pt idx="136" formatCode="_-* #,##0_-;\-* #,##0_-;_-* &quot;-&quot;??_-;_-@_-">
                  <c:v>607292.64924760396</c:v>
                </c:pt>
                <c:pt idx="137" formatCode="_-* #,##0_-;\-* #,##0_-;_-* &quot;-&quot;??_-;_-@_-">
                  <c:v>607673.96867695358</c:v>
                </c:pt>
                <c:pt idx="138" formatCode="_-* #,##0_-;\-* #,##0_-;_-* &quot;-&quot;??_-;_-@_-">
                  <c:v>607866.65239959222</c:v>
                </c:pt>
                <c:pt idx="139" formatCode="_-* #,##0_-;\-* #,##0_-;_-* &quot;-&quot;??_-;_-@_-">
                  <c:v>608056.39717436105</c:v>
                </c:pt>
                <c:pt idx="140" formatCode="_-* #,##0_-;\-* #,##0_-;_-* &quot;-&quot;??_-;_-@_-">
                  <c:v>608660.59871118993</c:v>
                </c:pt>
                <c:pt idx="141" formatCode="_-* #,##0_-;\-* #,##0_-;_-* &quot;-&quot;??_-;_-@_-">
                  <c:v>607908.80398346006</c:v>
                </c:pt>
                <c:pt idx="142" formatCode="_-* #,##0_-;\-* #,##0_-;_-* &quot;-&quot;??_-;_-@_-">
                  <c:v>607706.51084386546</c:v>
                </c:pt>
                <c:pt idx="143" formatCode="_-* #,##0_-;\-* #,##0_-;_-* &quot;-&quot;??_-;_-@_-">
                  <c:v>609075.90401451127</c:v>
                </c:pt>
                <c:pt idx="144" formatCode="_-* #,##0_-;\-* #,##0_-;_-* &quot;-&quot;??_-;_-@_-">
                  <c:v>610205.436906241</c:v>
                </c:pt>
                <c:pt idx="145" formatCode="_-* #,##0_-;\-* #,##0_-;_-* &quot;-&quot;??_-;_-@_-">
                  <c:v>610830.14327741612</c:v>
                </c:pt>
                <c:pt idx="146" formatCode="_-* #,##0_-;\-* #,##0_-;_-* &quot;-&quot;??_-;_-@_-">
                  <c:v>612785.89005796146</c:v>
                </c:pt>
                <c:pt idx="147" formatCode="_-* #,##0_-;\-* #,##0_-;_-* &quot;-&quot;??_-;_-@_-">
                  <c:v>613280.18988054176</c:v>
                </c:pt>
                <c:pt idx="148" formatCode="_-* #,##0_-;\-* #,##0_-;_-* &quot;-&quot;??_-;_-@_-">
                  <c:v>613249.52058192622</c:v>
                </c:pt>
                <c:pt idx="149" formatCode="_-* #,##0_-;\-* #,##0_-;_-* &quot;-&quot;??_-;_-@_-">
                  <c:v>614623.03558491752</c:v>
                </c:pt>
                <c:pt idx="150" formatCode="_-* #,##0_-;\-* #,##0_-;_-* &quot;-&quot;??_-;_-@_-">
                  <c:v>616176.47638452146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 12'!$G$4</c:f>
              <c:strCache>
                <c:ptCount val="1"/>
                <c:pt idx="0">
                  <c:v>Pessoal</c:v>
                </c:pt>
              </c:strCache>
            </c:strRef>
          </c:tx>
          <c:spPr>
            <a:ln w="317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8.5504134879935453E-2"/>
                  <c:y val="-6.7854113655640372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 dez/07</a:t>
                    </a:r>
                  </a:p>
                  <a:p>
                    <a:r>
                      <a:rPr lang="en-US" sz="1050" b="1"/>
                      <a:t>229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>
                <c:manualLayout>
                  <c:x val="-1.3068514972292363E-2"/>
                  <c:y val="-4.4604903708356132E-2"/>
                </c:manualLayout>
              </c:layout>
              <c:tx>
                <c:rich>
                  <a:bodyPr/>
                  <a:lstStyle/>
                  <a:p>
                    <a:pPr>
                      <a:defRPr sz="1050" b="1"/>
                    </a:pPr>
                    <a:r>
                      <a:rPr lang="en-US" sz="1050" b="1"/>
                      <a:t> jul/18</a:t>
                    </a:r>
                  </a:p>
                  <a:p>
                    <a:pPr>
                      <a:defRPr sz="1050" b="1"/>
                    </a:pPr>
                    <a:r>
                      <a:rPr lang="en-US" sz="1050" b="1"/>
                      <a:t>307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0"/>
                  <c:y val="-4.410517387616624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 jul/19</a:t>
                    </a:r>
                  </a:p>
                  <a:p>
                    <a:r>
                      <a:rPr lang="en-US" sz="1100" b="1"/>
                      <a:t>312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12'!$A$5:$A$155</c:f>
              <c:numCache>
                <c:formatCode>mmm\-yy</c:formatCode>
                <c:ptCount val="15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</c:numCache>
            </c:numRef>
          </c:cat>
          <c:val>
            <c:numRef>
              <c:f>'Gráfico 12'!$G$5:$G$155</c:f>
              <c:numCache>
                <c:formatCode>General</c:formatCode>
                <c:ptCount val="151"/>
                <c:pt idx="11" formatCode="_-* #,##0_-;\-* #,##0_-;_-* &quot;-&quot;??_-;_-@_-">
                  <c:v>229521.91031287698</c:v>
                </c:pt>
                <c:pt idx="12" formatCode="_-* #,##0_-;\-* #,##0_-;_-* &quot;-&quot;??_-;_-@_-">
                  <c:v>232803.66459193814</c:v>
                </c:pt>
                <c:pt idx="13" formatCode="_-* #,##0_-;\-* #,##0_-;_-* &quot;-&quot;??_-;_-@_-">
                  <c:v>233083.97645493149</c:v>
                </c:pt>
                <c:pt idx="14" formatCode="_-* #,##0_-;\-* #,##0_-;_-* &quot;-&quot;??_-;_-@_-">
                  <c:v>230671.3263856101</c:v>
                </c:pt>
                <c:pt idx="15" formatCode="_-* #,##0_-;\-* #,##0_-;_-* &quot;-&quot;??_-;_-@_-">
                  <c:v>231007.90093756377</c:v>
                </c:pt>
                <c:pt idx="16" formatCode="_-* #,##0_-;\-* #,##0_-;_-* &quot;-&quot;??_-;_-@_-">
                  <c:v>231490.81590647713</c:v>
                </c:pt>
                <c:pt idx="17" formatCode="_-* #,##0_-;\-* #,##0_-;_-* &quot;-&quot;??_-;_-@_-">
                  <c:v>232293.25265564758</c:v>
                </c:pt>
                <c:pt idx="18" formatCode="_-* #,##0_-;\-* #,##0_-;_-* &quot;-&quot;??_-;_-@_-">
                  <c:v>234506.31280811789</c:v>
                </c:pt>
                <c:pt idx="19" formatCode="_-* #,##0_-;\-* #,##0_-;_-* &quot;-&quot;??_-;_-@_-">
                  <c:v>235071.65841954737</c:v>
                </c:pt>
                <c:pt idx="20" formatCode="_-* #,##0_-;\-* #,##0_-;_-* &quot;-&quot;??_-;_-@_-">
                  <c:v>236160.77243891946</c:v>
                </c:pt>
                <c:pt idx="21" formatCode="_-* #,##0_-;\-* #,##0_-;_-* &quot;-&quot;??_-;_-@_-">
                  <c:v>237724.84441802927</c:v>
                </c:pt>
                <c:pt idx="22" formatCode="_-* #,##0_-;\-* #,##0_-;_-* &quot;-&quot;??_-;_-@_-">
                  <c:v>241048.64839157893</c:v>
                </c:pt>
                <c:pt idx="23" formatCode="_-* #,##0_-;\-* #,##0_-;_-* &quot;-&quot;??_-;_-@_-">
                  <c:v>244400.62113202194</c:v>
                </c:pt>
                <c:pt idx="24" formatCode="_-* #,##0_-;\-* #,##0_-;_-* &quot;-&quot;??_-;_-@_-">
                  <c:v>250138.98856651617</c:v>
                </c:pt>
                <c:pt idx="25" formatCode="_-* #,##0_-;\-* #,##0_-;_-* &quot;-&quot;??_-;_-@_-">
                  <c:v>252165.29145920847</c:v>
                </c:pt>
                <c:pt idx="26" formatCode="_-* #,##0_-;\-* #,##0_-;_-* &quot;-&quot;??_-;_-@_-">
                  <c:v>255072.82385464525</c:v>
                </c:pt>
                <c:pt idx="27" formatCode="_-* #,##0_-;\-* #,##0_-;_-* &quot;-&quot;??_-;_-@_-">
                  <c:v>257833.61920589412</c:v>
                </c:pt>
                <c:pt idx="28" formatCode="_-* #,##0_-;\-* #,##0_-;_-* &quot;-&quot;??_-;_-@_-">
                  <c:v>259620.15517708482</c:v>
                </c:pt>
                <c:pt idx="29" formatCode="_-* #,##0_-;\-* #,##0_-;_-* &quot;-&quot;??_-;_-@_-">
                  <c:v>261153.79130709902</c:v>
                </c:pt>
                <c:pt idx="30" formatCode="_-* #,##0_-;\-* #,##0_-;_-* &quot;-&quot;??_-;_-@_-">
                  <c:v>262582.2028796688</c:v>
                </c:pt>
                <c:pt idx="31" formatCode="_-* #,##0_-;\-* #,##0_-;_-* &quot;-&quot;??_-;_-@_-">
                  <c:v>265247.69624940178</c:v>
                </c:pt>
                <c:pt idx="32" formatCode="_-* #,##0_-;\-* #,##0_-;_-* &quot;-&quot;??_-;_-@_-">
                  <c:v>267317.95582721895</c:v>
                </c:pt>
                <c:pt idx="33" formatCode="_-* #,##0_-;\-* #,##0_-;_-* &quot;-&quot;??_-;_-@_-">
                  <c:v>268883.59938407346</c:v>
                </c:pt>
                <c:pt idx="34" formatCode="_-* #,##0_-;\-* #,##0_-;_-* &quot;-&quot;??_-;_-@_-">
                  <c:v>269653.13493685937</c:v>
                </c:pt>
                <c:pt idx="35" formatCode="_-* #,##0_-;\-* #,##0_-;_-* &quot;-&quot;??_-;_-@_-">
                  <c:v>270227.30378635129</c:v>
                </c:pt>
                <c:pt idx="36" formatCode="_-* #,##0_-;\-* #,##0_-;_-* &quot;-&quot;??_-;_-@_-">
                  <c:v>265044.46779383876</c:v>
                </c:pt>
                <c:pt idx="37" formatCode="_-* #,##0_-;\-* #,##0_-;_-* &quot;-&quot;??_-;_-@_-">
                  <c:v>265784.81951510691</c:v>
                </c:pt>
                <c:pt idx="38" formatCode="_-* #,##0_-;\-* #,##0_-;_-* &quot;-&quot;??_-;_-@_-">
                  <c:v>271643.29328961769</c:v>
                </c:pt>
                <c:pt idx="39" formatCode="_-* #,##0_-;\-* #,##0_-;_-* &quot;-&quot;??_-;_-@_-">
                  <c:v>272160.77218226419</c:v>
                </c:pt>
                <c:pt idx="40" formatCode="_-* #,##0_-;\-* #,##0_-;_-* &quot;-&quot;??_-;_-@_-">
                  <c:v>273831.7562015708</c:v>
                </c:pt>
                <c:pt idx="41" formatCode="_-* #,##0_-;\-* #,##0_-;_-* &quot;-&quot;??_-;_-@_-">
                  <c:v>274491.97573623853</c:v>
                </c:pt>
                <c:pt idx="42" formatCode="_-* #,##0_-;\-* #,##0_-;_-* &quot;-&quot;??_-;_-@_-">
                  <c:v>275765.35455352208</c:v>
                </c:pt>
                <c:pt idx="43" formatCode="_-* #,##0_-;\-* #,##0_-;_-* &quot;-&quot;??_-;_-@_-">
                  <c:v>277417.12702797144</c:v>
                </c:pt>
                <c:pt idx="44" formatCode="_-* #,##0_-;\-* #,##0_-;_-* &quot;-&quot;??_-;_-@_-">
                  <c:v>278545.58503673022</c:v>
                </c:pt>
                <c:pt idx="45" formatCode="_-* #,##0_-;\-* #,##0_-;_-* &quot;-&quot;??_-;_-@_-">
                  <c:v>279620.02390671789</c:v>
                </c:pt>
                <c:pt idx="46" formatCode="_-* #,##0_-;\-* #,##0_-;_-* &quot;-&quot;??_-;_-@_-">
                  <c:v>280880.42837955803</c:v>
                </c:pt>
                <c:pt idx="47" formatCode="_-* #,##0_-;\-* #,##0_-;_-* &quot;-&quot;??_-;_-@_-">
                  <c:v>282275.63151552749</c:v>
                </c:pt>
                <c:pt idx="48" formatCode="_-* #,##0_-;\-* #,##0_-;_-* &quot;-&quot;??_-;_-@_-">
                  <c:v>283326.27555142343</c:v>
                </c:pt>
                <c:pt idx="49" formatCode="_-* #,##0_-;\-* #,##0_-;_-* &quot;-&quot;??_-;_-@_-">
                  <c:v>284384.06346866547</c:v>
                </c:pt>
                <c:pt idx="50" formatCode="_-* #,##0_-;\-* #,##0_-;_-* &quot;-&quot;??_-;_-@_-">
                  <c:v>280654.49642644904</c:v>
                </c:pt>
                <c:pt idx="51" formatCode="_-* #,##0_-;\-* #,##0_-;_-* &quot;-&quot;??_-;_-@_-">
                  <c:v>286434.59399972559</c:v>
                </c:pt>
                <c:pt idx="52" formatCode="_-* #,##0_-;\-* #,##0_-;_-* &quot;-&quot;??_-;_-@_-">
                  <c:v>287451.75555931893</c:v>
                </c:pt>
                <c:pt idx="53" formatCode="_-* #,##0_-;\-* #,##0_-;_-* &quot;-&quot;??_-;_-@_-">
                  <c:v>288525.41460225283</c:v>
                </c:pt>
                <c:pt idx="54" formatCode="_-* #,##0_-;\-* #,##0_-;_-* &quot;-&quot;??_-;_-@_-">
                  <c:v>289300.73049645592</c:v>
                </c:pt>
                <c:pt idx="55" formatCode="_-* #,##0_-;\-* #,##0_-;_-* &quot;-&quot;??_-;_-@_-">
                  <c:v>288790.50169772038</c:v>
                </c:pt>
                <c:pt idx="56" formatCode="_-* #,##0_-;\-* #,##0_-;_-* &quot;-&quot;??_-;_-@_-">
                  <c:v>288567.80984338868</c:v>
                </c:pt>
                <c:pt idx="57" formatCode="_-* #,##0_-;\-* #,##0_-;_-* &quot;-&quot;??_-;_-@_-">
                  <c:v>288013.84451310104</c:v>
                </c:pt>
                <c:pt idx="58" formatCode="_-* #,##0_-;\-* #,##0_-;_-* &quot;-&quot;??_-;_-@_-">
                  <c:v>287016.40795375354</c:v>
                </c:pt>
                <c:pt idx="59" formatCode="_-* #,##0_-;\-* #,##0_-;_-* &quot;-&quot;??_-;_-@_-">
                  <c:v>285338.36839437747</c:v>
                </c:pt>
                <c:pt idx="60" formatCode="_-* #,##0_-;\-* #,##0_-;_-* &quot;-&quot;??_-;_-@_-">
                  <c:v>284781.51795944537</c:v>
                </c:pt>
                <c:pt idx="61" formatCode="_-* #,##0_-;\-* #,##0_-;_-* &quot;-&quot;??_-;_-@_-">
                  <c:v>284672.37625294912</c:v>
                </c:pt>
                <c:pt idx="62" formatCode="_-* #,##0_-;\-* #,##0_-;_-* &quot;-&quot;??_-;_-@_-">
                  <c:v>283774.05943276966</c:v>
                </c:pt>
                <c:pt idx="63" formatCode="_-* #,##0_-;\-* #,##0_-;_-* &quot;-&quot;??_-;_-@_-">
                  <c:v>281914.07685126207</c:v>
                </c:pt>
                <c:pt idx="64" formatCode="_-* #,##0_-;\-* #,##0_-;_-* &quot;-&quot;??_-;_-@_-">
                  <c:v>281624.26543420594</c:v>
                </c:pt>
                <c:pt idx="65" formatCode="_-* #,##0_-;\-* #,##0_-;_-* &quot;-&quot;??_-;_-@_-">
                  <c:v>282095.56304694864</c:v>
                </c:pt>
                <c:pt idx="66" formatCode="_-* #,##0_-;\-* #,##0_-;_-* &quot;-&quot;??_-;_-@_-">
                  <c:v>282008.38944423792</c:v>
                </c:pt>
                <c:pt idx="67" formatCode="_-* #,##0_-;\-* #,##0_-;_-* &quot;-&quot;??_-;_-@_-">
                  <c:v>281851.88394490979</c:v>
                </c:pt>
                <c:pt idx="68" formatCode="_-* #,##0_-;\-* #,##0_-;_-* &quot;-&quot;??_-;_-@_-">
                  <c:v>281264.83007306908</c:v>
                </c:pt>
                <c:pt idx="69" formatCode="_-* #,##0_-;\-* #,##0_-;_-* &quot;-&quot;??_-;_-@_-">
                  <c:v>281126.82095581549</c:v>
                </c:pt>
                <c:pt idx="70" formatCode="_-* #,##0_-;\-* #,##0_-;_-* &quot;-&quot;??_-;_-@_-">
                  <c:v>281784.16637053556</c:v>
                </c:pt>
                <c:pt idx="71" formatCode="_-* #,##0_-;\-* #,##0_-;_-* &quot;-&quot;??_-;_-@_-">
                  <c:v>281018.55674652889</c:v>
                </c:pt>
                <c:pt idx="72" formatCode="_-* #,##0_-;\-* #,##0_-;_-* &quot;-&quot;??_-;_-@_-">
                  <c:v>279841.10983314249</c:v>
                </c:pt>
                <c:pt idx="73" formatCode="_-* #,##0_-;\-* #,##0_-;_-* &quot;-&quot;??_-;_-@_-">
                  <c:v>279540.34927020612</c:v>
                </c:pt>
                <c:pt idx="74" formatCode="_-* #,##0_-;\-* #,##0_-;_-* &quot;-&quot;??_-;_-@_-">
                  <c:v>279595.25405513914</c:v>
                </c:pt>
                <c:pt idx="75" formatCode="_-* #,##0_-;\-* #,##0_-;_-* &quot;-&quot;??_-;_-@_-">
                  <c:v>281046.27166555019</c:v>
                </c:pt>
                <c:pt idx="76" formatCode="_-* #,##0_-;\-* #,##0_-;_-* &quot;-&quot;??_-;_-@_-">
                  <c:v>281720.06600541959</c:v>
                </c:pt>
                <c:pt idx="77" formatCode="_-* #,##0_-;\-* #,##0_-;_-* &quot;-&quot;??_-;_-@_-">
                  <c:v>282413.69311270106</c:v>
                </c:pt>
                <c:pt idx="78" formatCode="_-* #,##0_-;\-* #,##0_-;_-* &quot;-&quot;??_-;_-@_-">
                  <c:v>283653.83839353209</c:v>
                </c:pt>
                <c:pt idx="79" formatCode="_-* #,##0_-;\-* #,##0_-;_-* &quot;-&quot;??_-;_-@_-">
                  <c:v>284561.07160814526</c:v>
                </c:pt>
                <c:pt idx="80" formatCode="_-* #,##0_-;\-* #,##0_-;_-* &quot;-&quot;??_-;_-@_-">
                  <c:v>285240.12192111008</c:v>
                </c:pt>
                <c:pt idx="81" formatCode="_-* #,##0_-;\-* #,##0_-;_-* &quot;-&quot;??_-;_-@_-">
                  <c:v>286199.89926662284</c:v>
                </c:pt>
                <c:pt idx="82" formatCode="_-* #,##0_-;\-* #,##0_-;_-* &quot;-&quot;??_-;_-@_-">
                  <c:v>286933.3581368007</c:v>
                </c:pt>
                <c:pt idx="83" formatCode="_-* #,##0_-;\-* #,##0_-;_-* &quot;-&quot;??_-;_-@_-">
                  <c:v>288079.29184373416</c:v>
                </c:pt>
                <c:pt idx="84" formatCode="_-* #,##0_-;\-* #,##0_-;_-* &quot;-&quot;??_-;_-@_-">
                  <c:v>290486.81021768635</c:v>
                </c:pt>
                <c:pt idx="85" formatCode="_-* #,##0_-;\-* #,##0_-;_-* &quot;-&quot;??_-;_-@_-">
                  <c:v>291443.17106572131</c:v>
                </c:pt>
                <c:pt idx="86" formatCode="_-* #,##0_-;\-* #,##0_-;_-* &quot;-&quot;??_-;_-@_-">
                  <c:v>292199.3185017865</c:v>
                </c:pt>
                <c:pt idx="87" formatCode="_-* #,##0_-;\-* #,##0_-;_-* &quot;-&quot;??_-;_-@_-">
                  <c:v>288870.51186936285</c:v>
                </c:pt>
                <c:pt idx="88" formatCode="_-* #,##0_-;\-* #,##0_-;_-* &quot;-&quot;??_-;_-@_-">
                  <c:v>288801.58617352595</c:v>
                </c:pt>
                <c:pt idx="89" formatCode="_-* #,##0_-;\-* #,##0_-;_-* &quot;-&quot;??_-;_-@_-">
                  <c:v>288501.61413127737</c:v>
                </c:pt>
                <c:pt idx="90" formatCode="_-* #,##0_-;\-* #,##0_-;_-* &quot;-&quot;??_-;_-@_-">
                  <c:v>288964.85755520844</c:v>
                </c:pt>
                <c:pt idx="91" formatCode="_-* #,##0_-;\-* #,##0_-;_-* &quot;-&quot;??_-;_-@_-">
                  <c:v>289331.33479849348</c:v>
                </c:pt>
                <c:pt idx="92" formatCode="_-* #,##0_-;\-* #,##0_-;_-* &quot;-&quot;??_-;_-@_-">
                  <c:v>290064.33523930854</c:v>
                </c:pt>
                <c:pt idx="93" formatCode="_-* #,##0_-;\-* #,##0_-;_-* &quot;-&quot;??_-;_-@_-">
                  <c:v>290545.36725005851</c:v>
                </c:pt>
                <c:pt idx="94" formatCode="_-* #,##0_-;\-* #,##0_-;_-* &quot;-&quot;??_-;_-@_-">
                  <c:v>293284.97170996648</c:v>
                </c:pt>
                <c:pt idx="95" formatCode="_-* #,##0_-;\-* #,##0_-;_-* &quot;-&quot;??_-;_-@_-">
                  <c:v>293668.23029571166</c:v>
                </c:pt>
                <c:pt idx="96" formatCode="_-* #,##0_-;\-* #,##0_-;_-* &quot;-&quot;??_-;_-@_-">
                  <c:v>293031.56104785937</c:v>
                </c:pt>
                <c:pt idx="97" formatCode="_-* #,##0_-;\-* #,##0_-;_-* &quot;-&quot;??_-;_-@_-">
                  <c:v>292800.86882505071</c:v>
                </c:pt>
                <c:pt idx="98" formatCode="_-* #,##0_-;\-* #,##0_-;_-* &quot;-&quot;??_-;_-@_-">
                  <c:v>292336.99485666782</c:v>
                </c:pt>
                <c:pt idx="99" formatCode="_-* #,##0_-;\-* #,##0_-;_-* &quot;-&quot;??_-;_-@_-">
                  <c:v>292172.20684464969</c:v>
                </c:pt>
                <c:pt idx="100" formatCode="_-* #,##0_-;\-* #,##0_-;_-* &quot;-&quot;??_-;_-@_-">
                  <c:v>292007.17028083693</c:v>
                </c:pt>
                <c:pt idx="101" formatCode="_-* #,##0_-;\-* #,##0_-;_-* &quot;-&quot;??_-;_-@_-">
                  <c:v>291824.07142038748</c:v>
                </c:pt>
                <c:pt idx="102" formatCode="_-* #,##0_-;\-* #,##0_-;_-* &quot;-&quot;??_-;_-@_-">
                  <c:v>291241.13810495456</c:v>
                </c:pt>
                <c:pt idx="103" formatCode="_-* #,##0_-;\-* #,##0_-;_-* &quot;-&quot;??_-;_-@_-">
                  <c:v>290540.77679068345</c:v>
                </c:pt>
                <c:pt idx="104" formatCode="_-* #,##0_-;\-* #,##0_-;_-* &quot;-&quot;??_-;_-@_-">
                  <c:v>289750.00054823124</c:v>
                </c:pt>
                <c:pt idx="105" formatCode="_-* #,##0_-;\-* #,##0_-;_-* &quot;-&quot;??_-;_-@_-">
                  <c:v>289039.50767785497</c:v>
                </c:pt>
                <c:pt idx="106" formatCode="_-* #,##0_-;\-* #,##0_-;_-* &quot;-&quot;??_-;_-@_-">
                  <c:v>289270.47471727547</c:v>
                </c:pt>
                <c:pt idx="107" formatCode="_-* #,##0_-;\-* #,##0_-;_-* &quot;-&quot;??_-;_-@_-">
                  <c:v>288713.89056097163</c:v>
                </c:pt>
                <c:pt idx="108" formatCode="_-* #,##0_-;\-* #,##0_-;_-* &quot;-&quot;??_-;_-@_-">
                  <c:v>287859.21359361132</c:v>
                </c:pt>
                <c:pt idx="109" formatCode="_-* #,##0_-;\-* #,##0_-;_-* &quot;-&quot;??_-;_-@_-">
                  <c:v>287470.93836256949</c:v>
                </c:pt>
                <c:pt idx="110" formatCode="_-* #,##0_-;\-* #,##0_-;_-* &quot;-&quot;??_-;_-@_-">
                  <c:v>287289.28819806833</c:v>
                </c:pt>
                <c:pt idx="111" formatCode="_-* #,##0_-;\-* #,##0_-;_-* &quot;-&quot;??_-;_-@_-">
                  <c:v>286478.08824745665</c:v>
                </c:pt>
                <c:pt idx="112" formatCode="_-* #,##0_-;\-* #,##0_-;_-* &quot;-&quot;??_-;_-@_-">
                  <c:v>285509.72997944878</c:v>
                </c:pt>
                <c:pt idx="113" formatCode="_-* #,##0_-;\-* #,##0_-;_-* &quot;-&quot;??_-;_-@_-">
                  <c:v>284706.89768942748</c:v>
                </c:pt>
                <c:pt idx="114" formatCode="_-* #,##0_-;\-* #,##0_-;_-* &quot;-&quot;??_-;_-@_-">
                  <c:v>283512.48739644623</c:v>
                </c:pt>
                <c:pt idx="115" formatCode="_-* #,##0_-;\-* #,##0_-;_-* &quot;-&quot;??_-;_-@_-">
                  <c:v>282968.56101393368</c:v>
                </c:pt>
                <c:pt idx="116" formatCode="_-* #,##0_-;\-* #,##0_-;_-* &quot;-&quot;??_-;_-@_-">
                  <c:v>283041.1833353485</c:v>
                </c:pt>
                <c:pt idx="117" formatCode="_-* #,##0_-;\-* #,##0_-;_-* &quot;-&quot;??_-;_-@_-">
                  <c:v>283088.28120984981</c:v>
                </c:pt>
                <c:pt idx="118" formatCode="_-* #,##0_-;\-* #,##0_-;_-* &quot;-&quot;??_-;_-@_-">
                  <c:v>285449.98923024675</c:v>
                </c:pt>
                <c:pt idx="119" formatCode="_-* #,##0_-;\-* #,##0_-;_-* &quot;-&quot;??_-;_-@_-">
                  <c:v>287176.98556097032</c:v>
                </c:pt>
                <c:pt idx="120" formatCode="_-* #,##0_-;\-* #,##0_-;_-* &quot;-&quot;??_-;_-@_-">
                  <c:v>288623.72430502437</c:v>
                </c:pt>
                <c:pt idx="121" formatCode="_-* #,##0_-;\-* #,##0_-;_-* &quot;-&quot;??_-;_-@_-">
                  <c:v>290468.20655717974</c:v>
                </c:pt>
                <c:pt idx="122" formatCode="_-* #,##0_-;\-* #,##0_-;_-* &quot;-&quot;??_-;_-@_-">
                  <c:v>292062.04575230612</c:v>
                </c:pt>
                <c:pt idx="123" formatCode="_-* #,##0_-;\-* #,##0_-;_-* &quot;-&quot;??_-;_-@_-">
                  <c:v>293732.80670284486</c:v>
                </c:pt>
                <c:pt idx="124" formatCode="_-* #,##0_-;\-* #,##0_-;_-* &quot;-&quot;??_-;_-@_-">
                  <c:v>300249.55558058311</c:v>
                </c:pt>
                <c:pt idx="125" formatCode="_-* #,##0_-;\-* #,##0_-;_-* &quot;-&quot;??_-;_-@_-">
                  <c:v>302166.47006360092</c:v>
                </c:pt>
                <c:pt idx="126" formatCode="_-* #,##0_-;\-* #,##0_-;_-* &quot;-&quot;??_-;_-@_-">
                  <c:v>304644.09980292164</c:v>
                </c:pt>
                <c:pt idx="127" formatCode="_-* #,##0_-;\-* #,##0_-;_-* &quot;-&quot;??_-;_-@_-">
                  <c:v>306601.18882161076</c:v>
                </c:pt>
                <c:pt idx="128" formatCode="_-* #,##0_-;\-* #,##0_-;_-* &quot;-&quot;??_-;_-@_-">
                  <c:v>308195.03024586971</c:v>
                </c:pt>
                <c:pt idx="129" formatCode="_-* #,##0_-;\-* #,##0_-;_-* &quot;-&quot;??_-;_-@_-">
                  <c:v>309049.72889532073</c:v>
                </c:pt>
                <c:pt idx="130" formatCode="_-* #,##0_-;\-* #,##0_-;_-* &quot;-&quot;??_-;_-@_-">
                  <c:v>305284.909440763</c:v>
                </c:pt>
                <c:pt idx="131" formatCode="_-* #,##0_-;\-* #,##0_-;_-* &quot;-&quot;??_-;_-@_-">
                  <c:v>305959.99305141991</c:v>
                </c:pt>
                <c:pt idx="132" formatCode="_-* #,##0_-;\-* #,##0_-;_-* &quot;-&quot;??_-;_-@_-">
                  <c:v>306711.97633388318</c:v>
                </c:pt>
                <c:pt idx="133" formatCode="_-* #,##0_-;\-* #,##0_-;_-* &quot;-&quot;??_-;_-@_-">
                  <c:v>306784.17674059264</c:v>
                </c:pt>
                <c:pt idx="134" formatCode="_-* #,##0_-;\-* #,##0_-;_-* &quot;-&quot;??_-;_-@_-">
                  <c:v>311027.73307386134</c:v>
                </c:pt>
                <c:pt idx="135" formatCode="_-* #,##0_-;\-* #,##0_-;_-* &quot;-&quot;??_-;_-@_-">
                  <c:v>311441.11647938204</c:v>
                </c:pt>
                <c:pt idx="136" formatCode="_-* #,##0_-;\-* #,##0_-;_-* &quot;-&quot;??_-;_-@_-">
                  <c:v>307311.99649439118</c:v>
                </c:pt>
                <c:pt idx="137" formatCode="_-* #,##0_-;\-* #,##0_-;_-* &quot;-&quot;??_-;_-@_-">
                  <c:v>307070.89234699466</c:v>
                </c:pt>
                <c:pt idx="138" formatCode="_-* #,##0_-;\-* #,##0_-;_-* &quot;-&quot;??_-;_-@_-">
                  <c:v>307156.7705391678</c:v>
                </c:pt>
                <c:pt idx="139" formatCode="_-* #,##0_-;\-* #,##0_-;_-* &quot;-&quot;??_-;_-@_-">
                  <c:v>308179.53294619563</c:v>
                </c:pt>
                <c:pt idx="140" formatCode="_-* #,##0_-;\-* #,##0_-;_-* &quot;-&quot;??_-;_-@_-">
                  <c:v>307988.58718132577</c:v>
                </c:pt>
                <c:pt idx="141" formatCode="_-* #,##0_-;\-* #,##0_-;_-* &quot;-&quot;??_-;_-@_-">
                  <c:v>308356.21639974555</c:v>
                </c:pt>
                <c:pt idx="142" formatCode="_-* #,##0_-;\-* #,##0_-;_-* &quot;-&quot;??_-;_-@_-">
                  <c:v>308454.86481341219</c:v>
                </c:pt>
                <c:pt idx="143" formatCode="_-* #,##0_-;\-* #,##0_-;_-* &quot;-&quot;??_-;_-@_-">
                  <c:v>309679.59224470635</c:v>
                </c:pt>
                <c:pt idx="144" formatCode="_-* #,##0_-;\-* #,##0_-;_-* &quot;-&quot;??_-;_-@_-">
                  <c:v>309198.5167573769</c:v>
                </c:pt>
                <c:pt idx="145" formatCode="_-* #,##0_-;\-* #,##0_-;_-* &quot;-&quot;??_-;_-@_-">
                  <c:v>309595.57652884873</c:v>
                </c:pt>
                <c:pt idx="146" formatCode="_-* #,##0_-;\-* #,##0_-;_-* &quot;-&quot;??_-;_-@_-">
                  <c:v>309719.94147794892</c:v>
                </c:pt>
                <c:pt idx="147" formatCode="_-* #,##0_-;\-* #,##0_-;_-* &quot;-&quot;??_-;_-@_-">
                  <c:v>310220.18284795404</c:v>
                </c:pt>
                <c:pt idx="148" formatCode="_-* #,##0_-;\-* #,##0_-;_-* &quot;-&quot;??_-;_-@_-">
                  <c:v>310538.5707776646</c:v>
                </c:pt>
                <c:pt idx="149" formatCode="_-* #,##0_-;\-* #,##0_-;_-* &quot;-&quot;??_-;_-@_-">
                  <c:v>311196.90165844245</c:v>
                </c:pt>
                <c:pt idx="150" formatCode="_-* #,##0_-;\-* #,##0_-;_-* &quot;-&quot;??_-;_-@_-">
                  <c:v>311869.70453409525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554752"/>
        <c:axId val="352555312"/>
      </c:lineChart>
      <c:dateAx>
        <c:axId val="35255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52555312"/>
        <c:crosses val="autoZero"/>
        <c:auto val="1"/>
        <c:lblOffset val="100"/>
        <c:baseTimeUnit val="months"/>
        <c:majorUnit val="6"/>
        <c:majorTimeUnit val="months"/>
      </c:dateAx>
      <c:valAx>
        <c:axId val="352555312"/>
        <c:scaling>
          <c:orientation val="minMax"/>
          <c:max val="66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52554752"/>
        <c:crosses val="autoZero"/>
        <c:crossBetween val="between"/>
        <c:majorUnit val="55000"/>
        <c:dispUnits>
          <c:builtInUnit val="thousands"/>
        </c:dispUnits>
      </c:valAx>
    </c:plotArea>
    <c:legend>
      <c:legendPos val="b"/>
      <c:layout>
        <c:manualLayout>
          <c:xMode val="edge"/>
          <c:yMode val="edge"/>
          <c:x val="5.9263671643308646E-2"/>
          <c:y val="0.89488878841624675"/>
          <c:w val="0.91160365367994711"/>
          <c:h val="5.1682533177625486E-2"/>
        </c:manualLayout>
      </c:layout>
      <c:overlay val="0"/>
    </c:legend>
    <c:plotVisOnly val="1"/>
    <c:dispBlanksAs val="gap"/>
    <c:showDLblsOverMax val="0"/>
  </c:chart>
  <c:spPr>
    <a:ln>
      <a:solidFill>
        <a:srgbClr val="BD534B"/>
      </a:solidFill>
    </a:ln>
  </c:spPr>
  <c:txPr>
    <a:bodyPr/>
    <a:lstStyle/>
    <a:p>
      <a:pPr>
        <a:defRPr sz="1050">
          <a:solidFill>
            <a:srgbClr val="000000"/>
          </a:solidFill>
          <a:latin typeface="Cambria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Resultado primário do governo central, dos governos regionais e das empresas estatais, acumulado em 12 meses - % do PIB</a:t>
            </a:r>
          </a:p>
        </c:rich>
      </c:tx>
      <c:layout>
        <c:manualLayout>
          <c:xMode val="edge"/>
          <c:yMode val="edge"/>
          <c:x val="0.15696477117462285"/>
          <c:y val="2.07684319833852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134347521798383E-2"/>
          <c:y val="0.12045690550363447"/>
          <c:w val="0.89707037313786264"/>
          <c:h val="0.6492346722339497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13 e 14'!$O$4</c:f>
              <c:strCache>
                <c:ptCount val="1"/>
                <c:pt idx="0">
                  <c:v>Governo Central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'Gráficos 13 e 14'!$A$7:$A$205</c:f>
              <c:numCache>
                <c:formatCode>mmm\-yy</c:formatCode>
                <c:ptCount val="19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</c:numCache>
            </c:numRef>
          </c:cat>
          <c:val>
            <c:numRef>
              <c:f>'Gráficos 13 e 14'!$O$7:$O$205</c:f>
              <c:numCache>
                <c:formatCode>0.00%</c:formatCode>
                <c:ptCount val="199"/>
                <c:pt idx="0">
                  <c:v>2.1014844110879859E-2</c:v>
                </c:pt>
                <c:pt idx="1">
                  <c:v>2.2356874228753723E-2</c:v>
                </c:pt>
                <c:pt idx="2">
                  <c:v>2.2801203812827679E-2</c:v>
                </c:pt>
                <c:pt idx="3">
                  <c:v>2.5420525245539963E-2</c:v>
                </c:pt>
                <c:pt idx="4">
                  <c:v>2.6119759693335982E-2</c:v>
                </c:pt>
                <c:pt idx="5">
                  <c:v>2.5330861845330038E-2</c:v>
                </c:pt>
                <c:pt idx="6">
                  <c:v>2.5796899693032983E-2</c:v>
                </c:pt>
                <c:pt idx="7">
                  <c:v>2.625280544380916E-2</c:v>
                </c:pt>
                <c:pt idx="8">
                  <c:v>2.4695438103266413E-2</c:v>
                </c:pt>
                <c:pt idx="9">
                  <c:v>2.4611380560566207E-2</c:v>
                </c:pt>
                <c:pt idx="10">
                  <c:v>2.4721843496560748E-2</c:v>
                </c:pt>
                <c:pt idx="11">
                  <c:v>2.2552388070658395E-2</c:v>
                </c:pt>
                <c:pt idx="12">
                  <c:v>2.2591726552468838E-2</c:v>
                </c:pt>
                <c:pt idx="13">
                  <c:v>2.257546746174054E-2</c:v>
                </c:pt>
                <c:pt idx="14">
                  <c:v>2.3758052182176453E-2</c:v>
                </c:pt>
                <c:pt idx="15">
                  <c:v>2.2007098716851907E-2</c:v>
                </c:pt>
                <c:pt idx="16">
                  <c:v>2.2502786792316942E-2</c:v>
                </c:pt>
                <c:pt idx="17">
                  <c:v>2.460050974882369E-2</c:v>
                </c:pt>
                <c:pt idx="18">
                  <c:v>2.4652338415732923E-2</c:v>
                </c:pt>
                <c:pt idx="19">
                  <c:v>2.4953163178236364E-2</c:v>
                </c:pt>
                <c:pt idx="20">
                  <c:v>2.4751889378206875E-2</c:v>
                </c:pt>
                <c:pt idx="21">
                  <c:v>2.4970965254977932E-2</c:v>
                </c:pt>
                <c:pt idx="22">
                  <c:v>2.4822430065426719E-2</c:v>
                </c:pt>
                <c:pt idx="23">
                  <c:v>2.6757834299210432E-2</c:v>
                </c:pt>
                <c:pt idx="24">
                  <c:v>2.7172949208910616E-2</c:v>
                </c:pt>
                <c:pt idx="25">
                  <c:v>2.5570682853507609E-2</c:v>
                </c:pt>
                <c:pt idx="26">
                  <c:v>2.5958148115559201E-2</c:v>
                </c:pt>
                <c:pt idx="27">
                  <c:v>2.9018650741542671E-2</c:v>
                </c:pt>
                <c:pt idx="28">
                  <c:v>2.7550766126758584E-2</c:v>
                </c:pt>
                <c:pt idx="29">
                  <c:v>2.7685188365090187E-2</c:v>
                </c:pt>
                <c:pt idx="30">
                  <c:v>2.8270043739936298E-2</c:v>
                </c:pt>
                <c:pt idx="31">
                  <c:v>2.8380435212312032E-2</c:v>
                </c:pt>
                <c:pt idx="32">
                  <c:v>2.7599437179653494E-2</c:v>
                </c:pt>
                <c:pt idx="33">
                  <c:v>2.7736399204922619E-2</c:v>
                </c:pt>
                <c:pt idx="34">
                  <c:v>2.6515062144067146E-2</c:v>
                </c:pt>
                <c:pt idx="35">
                  <c:v>2.5680348308379095E-2</c:v>
                </c:pt>
                <c:pt idx="36">
                  <c:v>2.3052405048198766E-2</c:v>
                </c:pt>
                <c:pt idx="37">
                  <c:v>2.3384545956881612E-2</c:v>
                </c:pt>
                <c:pt idx="38">
                  <c:v>2.2514682666584709E-2</c:v>
                </c:pt>
                <c:pt idx="39">
                  <c:v>2.333295075563982E-2</c:v>
                </c:pt>
                <c:pt idx="40">
                  <c:v>2.3539975395178676E-2</c:v>
                </c:pt>
                <c:pt idx="41">
                  <c:v>2.3711182324381498E-2</c:v>
                </c:pt>
                <c:pt idx="42">
                  <c:v>2.2596836134115585E-2</c:v>
                </c:pt>
                <c:pt idx="43">
                  <c:v>2.3550227803873461E-2</c:v>
                </c:pt>
                <c:pt idx="44">
                  <c:v>2.2127285091485451E-2</c:v>
                </c:pt>
                <c:pt idx="45">
                  <c:v>2.2503962147326757E-2</c:v>
                </c:pt>
                <c:pt idx="46">
                  <c:v>2.2092048478824965E-2</c:v>
                </c:pt>
                <c:pt idx="47">
                  <c:v>2.1312569859851731E-2</c:v>
                </c:pt>
                <c:pt idx="48">
                  <c:v>2.4577396085955293E-2</c:v>
                </c:pt>
                <c:pt idx="49">
                  <c:v>2.4086719591040664E-2</c:v>
                </c:pt>
                <c:pt idx="50">
                  <c:v>2.3137468624693149E-2</c:v>
                </c:pt>
                <c:pt idx="51">
                  <c:v>2.230733811908818E-2</c:v>
                </c:pt>
                <c:pt idx="52">
                  <c:v>2.2920150902587744E-2</c:v>
                </c:pt>
                <c:pt idx="53">
                  <c:v>2.2108956746926707E-2</c:v>
                </c:pt>
                <c:pt idx="54">
                  <c:v>2.2399995756076478E-2</c:v>
                </c:pt>
                <c:pt idx="55">
                  <c:v>2.0745695328352236E-2</c:v>
                </c:pt>
                <c:pt idx="56">
                  <c:v>2.0855848718808408E-2</c:v>
                </c:pt>
                <c:pt idx="57">
                  <c:v>2.1481207548744299E-2</c:v>
                </c:pt>
                <c:pt idx="58">
                  <c:v>2.3104823374865077E-2</c:v>
                </c:pt>
                <c:pt idx="59">
                  <c:v>2.1850357234539861E-2</c:v>
                </c:pt>
                <c:pt idx="60">
                  <c:v>2.3426741809408392E-2</c:v>
                </c:pt>
                <c:pt idx="61">
                  <c:v>2.3688231658443155E-2</c:v>
                </c:pt>
                <c:pt idx="62">
                  <c:v>2.6024941794778267E-2</c:v>
                </c:pt>
                <c:pt idx="63">
                  <c:v>2.6400783743059306E-2</c:v>
                </c:pt>
                <c:pt idx="64">
                  <c:v>2.5989200847037236E-2</c:v>
                </c:pt>
                <c:pt idx="65">
                  <c:v>2.6208820246867409E-2</c:v>
                </c:pt>
                <c:pt idx="66">
                  <c:v>2.6773295504338549E-2</c:v>
                </c:pt>
                <c:pt idx="67">
                  <c:v>2.7744075096751634E-2</c:v>
                </c:pt>
                <c:pt idx="68">
                  <c:v>2.8799854387354745E-2</c:v>
                </c:pt>
                <c:pt idx="69">
                  <c:v>2.9890609110779599E-2</c:v>
                </c:pt>
                <c:pt idx="70">
                  <c:v>2.6999958594099781E-2</c:v>
                </c:pt>
                <c:pt idx="71">
                  <c:v>2.2930044250889726E-2</c:v>
                </c:pt>
                <c:pt idx="72">
                  <c:v>1.9022793737614844E-2</c:v>
                </c:pt>
                <c:pt idx="73">
                  <c:v>1.7937695640706013E-2</c:v>
                </c:pt>
                <c:pt idx="74">
                  <c:v>1.6167415505303054E-2</c:v>
                </c:pt>
                <c:pt idx="75">
                  <c:v>1.4216794580251732E-2</c:v>
                </c:pt>
                <c:pt idx="76">
                  <c:v>1.2518436880167827E-2</c:v>
                </c:pt>
                <c:pt idx="77">
                  <c:v>9.9061358156638437E-3</c:v>
                </c:pt>
                <c:pt idx="78">
                  <c:v>7.9795183331242171E-3</c:v>
                </c:pt>
                <c:pt idx="79">
                  <c:v>6.8972964595397229E-3</c:v>
                </c:pt>
                <c:pt idx="80">
                  <c:v>2.7721181768411395E-3</c:v>
                </c:pt>
                <c:pt idx="81">
                  <c:v>1.8034394318156011E-3</c:v>
                </c:pt>
                <c:pt idx="82">
                  <c:v>6.0463202359447212E-3</c:v>
                </c:pt>
                <c:pt idx="83">
                  <c:v>1.2734087039747263E-2</c:v>
                </c:pt>
                <c:pt idx="84">
                  <c:v>1.5179099827448382E-2</c:v>
                </c:pt>
                <c:pt idx="85">
                  <c:v>1.4523632627854862E-2</c:v>
                </c:pt>
                <c:pt idx="86">
                  <c:v>1.1507171616009245E-2</c:v>
                </c:pt>
                <c:pt idx="87">
                  <c:v>1.296534205982771E-2</c:v>
                </c:pt>
                <c:pt idx="88">
                  <c:v>1.2471066939985342E-2</c:v>
                </c:pt>
                <c:pt idx="89">
                  <c:v>1.2836505573257611E-2</c:v>
                </c:pt>
                <c:pt idx="90">
                  <c:v>1.2375882221680132E-2</c:v>
                </c:pt>
                <c:pt idx="91">
                  <c:v>1.2089667734759722E-2</c:v>
                </c:pt>
                <c:pt idx="92">
                  <c:v>2.0900680634759881E-2</c:v>
                </c:pt>
                <c:pt idx="93">
                  <c:v>1.9570449454316914E-2</c:v>
                </c:pt>
                <c:pt idx="94">
                  <c:v>1.6951141841772249E-2</c:v>
                </c:pt>
                <c:pt idx="95">
                  <c:v>2.0258969462779226E-2</c:v>
                </c:pt>
                <c:pt idx="96">
                  <c:v>2.0098831002265054E-2</c:v>
                </c:pt>
                <c:pt idx="97">
                  <c:v>2.0661414310957291E-2</c:v>
                </c:pt>
                <c:pt idx="98">
                  <c:v>2.3857594408305014E-2</c:v>
                </c:pt>
                <c:pt idx="99">
                  <c:v>2.328747065177432E-2</c:v>
                </c:pt>
                <c:pt idx="100">
                  <c:v>2.4433787023079186E-2</c:v>
                </c:pt>
                <c:pt idx="101">
                  <c:v>2.6294118047185844E-2</c:v>
                </c:pt>
                <c:pt idx="102">
                  <c:v>2.8492288165335881E-2</c:v>
                </c:pt>
                <c:pt idx="103">
                  <c:v>2.7868604922841898E-2</c:v>
                </c:pt>
                <c:pt idx="104">
                  <c:v>2.3078355014480401E-2</c:v>
                </c:pt>
                <c:pt idx="105">
                  <c:v>2.3865277223523169E-2</c:v>
                </c:pt>
                <c:pt idx="106">
                  <c:v>2.4408834183347439E-2</c:v>
                </c:pt>
                <c:pt idx="107">
                  <c:v>2.1258541293311683E-2</c:v>
                </c:pt>
                <c:pt idx="108">
                  <c:v>2.2549559964005188E-2</c:v>
                </c:pt>
                <c:pt idx="109">
                  <c:v>2.3010469900932237E-2</c:v>
                </c:pt>
                <c:pt idx="110">
                  <c:v>2.2281368296083744E-2</c:v>
                </c:pt>
                <c:pt idx="111">
                  <c:v>2.1290013488945374E-2</c:v>
                </c:pt>
                <c:pt idx="112">
                  <c:v>2.0493030941774348E-2</c:v>
                </c:pt>
                <c:pt idx="113">
                  <c:v>1.8690157468607096E-2</c:v>
                </c:pt>
                <c:pt idx="114">
                  <c:v>1.6989674206176603E-2</c:v>
                </c:pt>
                <c:pt idx="115">
                  <c:v>1.6646909340599314E-2</c:v>
                </c:pt>
                <c:pt idx="116">
                  <c:v>1.5458516150738793E-2</c:v>
                </c:pt>
                <c:pt idx="117">
                  <c:v>1.5030560408935681E-2</c:v>
                </c:pt>
                <c:pt idx="118">
                  <c:v>1.2688367305388545E-2</c:v>
                </c:pt>
                <c:pt idx="119">
                  <c:v>1.7879597845474063E-2</c:v>
                </c:pt>
                <c:pt idx="120">
                  <c:v>1.8911744334034399E-2</c:v>
                </c:pt>
                <c:pt idx="121">
                  <c:v>1.6244298381236217E-2</c:v>
                </c:pt>
                <c:pt idx="122">
                  <c:v>1.483367546621284E-2</c:v>
                </c:pt>
                <c:pt idx="123">
                  <c:v>1.3778632277102838E-2</c:v>
                </c:pt>
                <c:pt idx="124">
                  <c:v>1.4405023045552742E-2</c:v>
                </c:pt>
                <c:pt idx="125">
                  <c:v>1.4162529490571757E-2</c:v>
                </c:pt>
                <c:pt idx="126">
                  <c:v>1.402693132367475E-2</c:v>
                </c:pt>
                <c:pt idx="127">
                  <c:v>1.3697039835094703E-2</c:v>
                </c:pt>
                <c:pt idx="128">
                  <c:v>1.1323156082762433E-2</c:v>
                </c:pt>
                <c:pt idx="129">
                  <c:v>1.030797232413783E-2</c:v>
                </c:pt>
                <c:pt idx="130">
                  <c:v>1.6754626630189742E-2</c:v>
                </c:pt>
                <c:pt idx="131">
                  <c:v>1.412154595112518E-2</c:v>
                </c:pt>
                <c:pt idx="132">
                  <c:v>1.1483108105590613E-2</c:v>
                </c:pt>
                <c:pt idx="133">
                  <c:v>1.2053485963149646E-2</c:v>
                </c:pt>
                <c:pt idx="134">
                  <c:v>1.2346353435107494E-2</c:v>
                </c:pt>
                <c:pt idx="135">
                  <c:v>1.4039673590668839E-2</c:v>
                </c:pt>
                <c:pt idx="136">
                  <c:v>1.0999471208106779E-2</c:v>
                </c:pt>
                <c:pt idx="137">
                  <c:v>1.0210877454872529E-2</c:v>
                </c:pt>
                <c:pt idx="138">
                  <c:v>9.1449568132314675E-3</c:v>
                </c:pt>
                <c:pt idx="139">
                  <c:v>6.9835933074796561E-3</c:v>
                </c:pt>
                <c:pt idx="140">
                  <c:v>5.1267670568033614E-3</c:v>
                </c:pt>
                <c:pt idx="141">
                  <c:v>5.0341722279910149E-3</c:v>
                </c:pt>
                <c:pt idx="142">
                  <c:v>-1.1277614304892325E-3</c:v>
                </c:pt>
                <c:pt idx="143">
                  <c:v>-3.5424590047925678E-3</c:v>
                </c:pt>
                <c:pt idx="144">
                  <c:v>-3.9564969443741877E-3</c:v>
                </c:pt>
                <c:pt idx="145">
                  <c:v>-4.5139212830907641E-3</c:v>
                </c:pt>
                <c:pt idx="146">
                  <c:v>-4.7704869018657626E-3</c:v>
                </c:pt>
                <c:pt idx="147">
                  <c:v>-5.8160594586598264E-3</c:v>
                </c:pt>
                <c:pt idx="148">
                  <c:v>-5.4305030585779755E-3</c:v>
                </c:pt>
                <c:pt idx="149">
                  <c:v>-6.390505476065891E-3</c:v>
                </c:pt>
                <c:pt idx="150">
                  <c:v>-7.0671931419985963E-3</c:v>
                </c:pt>
                <c:pt idx="151">
                  <c:v>-6.2049034278975866E-3</c:v>
                </c:pt>
                <c:pt idx="152">
                  <c:v>-3.8171236217746322E-3</c:v>
                </c:pt>
                <c:pt idx="153">
                  <c:v>-6.6924458137410771E-3</c:v>
                </c:pt>
                <c:pt idx="154">
                  <c:v>-9.1852437409376039E-3</c:v>
                </c:pt>
                <c:pt idx="155">
                  <c:v>-1.9456258201600383E-2</c:v>
                </c:pt>
                <c:pt idx="156">
                  <c:v>-1.7626636584154191E-2</c:v>
                </c:pt>
                <c:pt idx="157">
                  <c:v>-2.0832618980910596E-2</c:v>
                </c:pt>
                <c:pt idx="158">
                  <c:v>-2.2526207463570043E-2</c:v>
                </c:pt>
                <c:pt idx="159">
                  <c:v>-2.2783784811486362E-2</c:v>
                </c:pt>
                <c:pt idx="160">
                  <c:v>-2.4165897343745427E-2</c:v>
                </c:pt>
                <c:pt idx="161">
                  <c:v>-2.4315596544177469E-2</c:v>
                </c:pt>
                <c:pt idx="162">
                  <c:v>-2.517835896299464E-2</c:v>
                </c:pt>
                <c:pt idx="163">
                  <c:v>-2.7511757883763997E-2</c:v>
                </c:pt>
                <c:pt idx="164">
                  <c:v>-3.0623188564105765E-2</c:v>
                </c:pt>
                <c:pt idx="165">
                  <c:v>-2.2278642592579535E-2</c:v>
                </c:pt>
                <c:pt idx="166">
                  <c:v>-2.5103600968072414E-2</c:v>
                </c:pt>
                <c:pt idx="167">
                  <c:v>-2.5445690127692093E-2</c:v>
                </c:pt>
                <c:pt idx="168">
                  <c:v>-2.4439136158292088E-2</c:v>
                </c:pt>
                <c:pt idx="169">
                  <c:v>-2.4721431336563564E-2</c:v>
                </c:pt>
                <c:pt idx="170">
                  <c:v>-2.5058693890833757E-2</c:v>
                </c:pt>
                <c:pt idx="171">
                  <c:v>-2.4574656650562316E-2</c:v>
                </c:pt>
                <c:pt idx="172">
                  <c:v>-2.6683835627051337E-2</c:v>
                </c:pt>
                <c:pt idx="173">
                  <c:v>-2.8076110924731636E-2</c:v>
                </c:pt>
                <c:pt idx="174">
                  <c:v>-2.8300619706538667E-2</c:v>
                </c:pt>
                <c:pt idx="175">
                  <c:v>-2.631630747901708E-2</c:v>
                </c:pt>
                <c:pt idx="176">
                  <c:v>-2.5586826584143137E-2</c:v>
                </c:pt>
                <c:pt idx="177">
                  <c:v>-3.0742501922106018E-2</c:v>
                </c:pt>
                <c:pt idx="178">
                  <c:v>-2.4576386637288099E-2</c:v>
                </c:pt>
                <c:pt idx="179">
                  <c:v>-1.8072177067942626E-2</c:v>
                </c:pt>
                <c:pt idx="180">
                  <c:v>-1.6437751337893096E-2</c:v>
                </c:pt>
                <c:pt idx="181">
                  <c:v>-1.4920805676927492E-2</c:v>
                </c:pt>
                <c:pt idx="182">
                  <c:v>-1.6974279783035805E-2</c:v>
                </c:pt>
                <c:pt idx="183">
                  <c:v>-1.7798455971837226E-2</c:v>
                </c:pt>
                <c:pt idx="184">
                  <c:v>-1.4644087505754884E-2</c:v>
                </c:pt>
                <c:pt idx="185">
                  <c:v>-1.3842825000655519E-2</c:v>
                </c:pt>
                <c:pt idx="186">
                  <c:v>-1.2101989179879952E-2</c:v>
                </c:pt>
                <c:pt idx="187">
                  <c:v>-1.3676492789058543E-2</c:v>
                </c:pt>
                <c:pt idx="188">
                  <c:v>-1.3937408196435637E-2</c:v>
                </c:pt>
                <c:pt idx="189">
                  <c:v>-1.3089544404276642E-2</c:v>
                </c:pt>
                <c:pt idx="190">
                  <c:v>-1.5493692435075512E-2</c:v>
                </c:pt>
                <c:pt idx="191">
                  <c:v>-1.7014413111745515E-2</c:v>
                </c:pt>
                <c:pt idx="192">
                  <c:v>-1.7099677128075027E-2</c:v>
                </c:pt>
                <c:pt idx="193">
                  <c:v>-1.7246397929448869E-2</c:v>
                </c:pt>
                <c:pt idx="194">
                  <c:v>-1.6467312250594793E-2</c:v>
                </c:pt>
                <c:pt idx="195">
                  <c:v>-1.6316609882665985E-2</c:v>
                </c:pt>
                <c:pt idx="196">
                  <c:v>-1.6519087659583188E-2</c:v>
                </c:pt>
                <c:pt idx="197">
                  <c:v>-1.6042150055685246E-2</c:v>
                </c:pt>
                <c:pt idx="198">
                  <c:v>-1.5797735867966643E-2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'Gráficos 13 e 14'!$P$4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'Gráficos 13 e 14'!$A$7:$A$205</c:f>
              <c:numCache>
                <c:formatCode>mmm\-yy</c:formatCode>
                <c:ptCount val="19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</c:numCache>
            </c:numRef>
          </c:cat>
          <c:val>
            <c:numRef>
              <c:f>'Gráficos 13 e 14'!$P$7:$P$205</c:f>
              <c:numCache>
                <c:formatCode>0.00%</c:formatCode>
                <c:ptCount val="199"/>
                <c:pt idx="0">
                  <c:v>8.0294683695304892E-3</c:v>
                </c:pt>
                <c:pt idx="1">
                  <c:v>7.7848838499323348E-3</c:v>
                </c:pt>
                <c:pt idx="2">
                  <c:v>7.7839890104244415E-3</c:v>
                </c:pt>
                <c:pt idx="3">
                  <c:v>7.6704695015016137E-3</c:v>
                </c:pt>
                <c:pt idx="4">
                  <c:v>7.8853449206696975E-3</c:v>
                </c:pt>
                <c:pt idx="5">
                  <c:v>7.9426381970632166E-3</c:v>
                </c:pt>
                <c:pt idx="6">
                  <c:v>7.4311018991385369E-3</c:v>
                </c:pt>
                <c:pt idx="7">
                  <c:v>7.513325980965312E-3</c:v>
                </c:pt>
                <c:pt idx="8">
                  <c:v>7.584756919663314E-3</c:v>
                </c:pt>
                <c:pt idx="9">
                  <c:v>7.3440016489841747E-3</c:v>
                </c:pt>
                <c:pt idx="10">
                  <c:v>7.5782623239676735E-3</c:v>
                </c:pt>
                <c:pt idx="11">
                  <c:v>8.0453313069847338E-3</c:v>
                </c:pt>
                <c:pt idx="12">
                  <c:v>7.6305668282169812E-3</c:v>
                </c:pt>
                <c:pt idx="13">
                  <c:v>7.5668053594994105E-3</c:v>
                </c:pt>
                <c:pt idx="14">
                  <c:v>7.7515178002787836E-3</c:v>
                </c:pt>
                <c:pt idx="15">
                  <c:v>8.0628148552649333E-3</c:v>
                </c:pt>
                <c:pt idx="16">
                  <c:v>8.0137652220600413E-3</c:v>
                </c:pt>
                <c:pt idx="17">
                  <c:v>8.1918039152436527E-3</c:v>
                </c:pt>
                <c:pt idx="18">
                  <c:v>8.8398411572082423E-3</c:v>
                </c:pt>
                <c:pt idx="19">
                  <c:v>9.0096156792795097E-3</c:v>
                </c:pt>
                <c:pt idx="20">
                  <c:v>9.2562936138464343E-3</c:v>
                </c:pt>
                <c:pt idx="21">
                  <c:v>9.2302812932171692E-3</c:v>
                </c:pt>
                <c:pt idx="22">
                  <c:v>8.9310638574328655E-3</c:v>
                </c:pt>
                <c:pt idx="23">
                  <c:v>8.9294806965493165E-3</c:v>
                </c:pt>
                <c:pt idx="24">
                  <c:v>9.6036558073033847E-3</c:v>
                </c:pt>
                <c:pt idx="25">
                  <c:v>9.9001441367827167E-3</c:v>
                </c:pt>
                <c:pt idx="26">
                  <c:v>1.0012985659158247E-2</c:v>
                </c:pt>
                <c:pt idx="27">
                  <c:v>9.8954281254008576E-3</c:v>
                </c:pt>
                <c:pt idx="28">
                  <c:v>1.0232656154800878E-2</c:v>
                </c:pt>
                <c:pt idx="29">
                  <c:v>1.0164384041452226E-2</c:v>
                </c:pt>
                <c:pt idx="30">
                  <c:v>1.0017299380411886E-2</c:v>
                </c:pt>
                <c:pt idx="31">
                  <c:v>1.0290381888913309E-2</c:v>
                </c:pt>
                <c:pt idx="32">
                  <c:v>1.0112617638383134E-2</c:v>
                </c:pt>
                <c:pt idx="33">
                  <c:v>1.0229020888858829E-2</c:v>
                </c:pt>
                <c:pt idx="34">
                  <c:v>1.0378773422141529E-2</c:v>
                </c:pt>
                <c:pt idx="35">
                  <c:v>9.8237181990911537E-3</c:v>
                </c:pt>
                <c:pt idx="36">
                  <c:v>9.4411663173683529E-3</c:v>
                </c:pt>
                <c:pt idx="37">
                  <c:v>8.7984930748194762E-3</c:v>
                </c:pt>
                <c:pt idx="38">
                  <c:v>8.8906181969854291E-3</c:v>
                </c:pt>
                <c:pt idx="39">
                  <c:v>8.9677698516528216E-3</c:v>
                </c:pt>
                <c:pt idx="40">
                  <c:v>8.610735265361158E-3</c:v>
                </c:pt>
                <c:pt idx="41">
                  <c:v>8.4417551823548174E-3</c:v>
                </c:pt>
                <c:pt idx="42">
                  <c:v>8.55803886030909E-3</c:v>
                </c:pt>
                <c:pt idx="43">
                  <c:v>7.801988473522879E-3</c:v>
                </c:pt>
                <c:pt idx="44">
                  <c:v>7.8466537253553091E-3</c:v>
                </c:pt>
                <c:pt idx="45">
                  <c:v>8.3515961098626669E-3</c:v>
                </c:pt>
                <c:pt idx="46">
                  <c:v>8.5276849247184726E-3</c:v>
                </c:pt>
                <c:pt idx="47">
                  <c:v>8.1824559545184087E-3</c:v>
                </c:pt>
                <c:pt idx="48">
                  <c:v>8.5776681390219052E-3</c:v>
                </c:pt>
                <c:pt idx="49">
                  <c:v>9.0748583849567018E-3</c:v>
                </c:pt>
                <c:pt idx="50">
                  <c:v>9.4066021226506501E-3</c:v>
                </c:pt>
                <c:pt idx="51">
                  <c:v>9.9940972334927342E-3</c:v>
                </c:pt>
                <c:pt idx="52">
                  <c:v>1.016429208665744E-2</c:v>
                </c:pt>
                <c:pt idx="53">
                  <c:v>1.0768417394356355E-2</c:v>
                </c:pt>
                <c:pt idx="54">
                  <c:v>1.0867322539440786E-2</c:v>
                </c:pt>
                <c:pt idx="55">
                  <c:v>1.1360205124655316E-2</c:v>
                </c:pt>
                <c:pt idx="56">
                  <c:v>1.1037711771250951E-2</c:v>
                </c:pt>
                <c:pt idx="57">
                  <c:v>1.0902179642994867E-2</c:v>
                </c:pt>
                <c:pt idx="58">
                  <c:v>1.0605006544091491E-2</c:v>
                </c:pt>
                <c:pt idx="59">
                  <c:v>1.1004023752279195E-2</c:v>
                </c:pt>
                <c:pt idx="60">
                  <c:v>1.078795133200634E-2</c:v>
                </c:pt>
                <c:pt idx="61">
                  <c:v>1.104642080131236E-2</c:v>
                </c:pt>
                <c:pt idx="62">
                  <c:v>1.0821354111081786E-2</c:v>
                </c:pt>
                <c:pt idx="63">
                  <c:v>1.0215543872761974E-2</c:v>
                </c:pt>
                <c:pt idx="64">
                  <c:v>1.041301353318176E-2</c:v>
                </c:pt>
                <c:pt idx="65">
                  <c:v>1.0199743081368257E-2</c:v>
                </c:pt>
                <c:pt idx="66">
                  <c:v>1.0257998613832904E-2</c:v>
                </c:pt>
                <c:pt idx="67">
                  <c:v>1.0162228999498998E-2</c:v>
                </c:pt>
                <c:pt idx="68">
                  <c:v>1.0086635134700057E-2</c:v>
                </c:pt>
                <c:pt idx="69">
                  <c:v>9.8926271987632795E-3</c:v>
                </c:pt>
                <c:pt idx="70">
                  <c:v>9.9019708167890179E-3</c:v>
                </c:pt>
                <c:pt idx="71">
                  <c:v>9.8317346837544124E-3</c:v>
                </c:pt>
                <c:pt idx="72">
                  <c:v>9.4259339731793505E-3</c:v>
                </c:pt>
                <c:pt idx="73">
                  <c:v>9.2396764758369745E-3</c:v>
                </c:pt>
                <c:pt idx="74">
                  <c:v>9.0028010779468204E-3</c:v>
                </c:pt>
                <c:pt idx="75">
                  <c:v>8.7660846159402037E-3</c:v>
                </c:pt>
                <c:pt idx="76">
                  <c:v>8.5749523476772241E-3</c:v>
                </c:pt>
                <c:pt idx="77">
                  <c:v>8.3685791194680979E-3</c:v>
                </c:pt>
                <c:pt idx="78">
                  <c:v>7.7079188773091362E-3</c:v>
                </c:pt>
                <c:pt idx="79">
                  <c:v>7.2468761662206373E-3</c:v>
                </c:pt>
                <c:pt idx="80">
                  <c:v>7.2474470538742251E-3</c:v>
                </c:pt>
                <c:pt idx="81">
                  <c:v>6.9481612623811424E-3</c:v>
                </c:pt>
                <c:pt idx="82">
                  <c:v>6.4422522920650135E-3</c:v>
                </c:pt>
                <c:pt idx="83">
                  <c:v>6.3012275431271166E-3</c:v>
                </c:pt>
                <c:pt idx="84">
                  <c:v>6.3252871583600757E-3</c:v>
                </c:pt>
                <c:pt idx="85">
                  <c:v>6.236952989495767E-3</c:v>
                </c:pt>
                <c:pt idx="86">
                  <c:v>6.4692783256894816E-3</c:v>
                </c:pt>
                <c:pt idx="87">
                  <c:v>6.8956405935464227E-3</c:v>
                </c:pt>
                <c:pt idx="88">
                  <c:v>6.3128314652564476E-3</c:v>
                </c:pt>
                <c:pt idx="89">
                  <c:v>6.0048323831979385E-3</c:v>
                </c:pt>
                <c:pt idx="90">
                  <c:v>5.9139797285057173E-3</c:v>
                </c:pt>
                <c:pt idx="91">
                  <c:v>5.8892991196087246E-3</c:v>
                </c:pt>
                <c:pt idx="92">
                  <c:v>5.7955407204395145E-3</c:v>
                </c:pt>
                <c:pt idx="93">
                  <c:v>5.8596893988692436E-3</c:v>
                </c:pt>
                <c:pt idx="94">
                  <c:v>6.1660107216784917E-3</c:v>
                </c:pt>
                <c:pt idx="95">
                  <c:v>5.3102925462156251E-3</c:v>
                </c:pt>
                <c:pt idx="96">
                  <c:v>5.7113394314567958E-3</c:v>
                </c:pt>
                <c:pt idx="97">
                  <c:v>6.0330495534525099E-3</c:v>
                </c:pt>
                <c:pt idx="98">
                  <c:v>6.250750084460065E-3</c:v>
                </c:pt>
                <c:pt idx="99">
                  <c:v>5.9426194242619404E-3</c:v>
                </c:pt>
                <c:pt idx="100">
                  <c:v>6.1876905641436511E-3</c:v>
                </c:pt>
                <c:pt idx="101">
                  <c:v>6.4477681485323249E-3</c:v>
                </c:pt>
                <c:pt idx="102">
                  <c:v>6.5935824877960333E-3</c:v>
                </c:pt>
                <c:pt idx="103">
                  <c:v>6.8547119755441432E-3</c:v>
                </c:pt>
                <c:pt idx="104">
                  <c:v>6.9241058230013856E-3</c:v>
                </c:pt>
                <c:pt idx="105">
                  <c:v>6.8035108342237487E-3</c:v>
                </c:pt>
                <c:pt idx="106">
                  <c:v>6.8079893165244477E-3</c:v>
                </c:pt>
                <c:pt idx="107">
                  <c:v>7.5319817179291728E-3</c:v>
                </c:pt>
                <c:pt idx="108">
                  <c:v>7.6393111166238904E-3</c:v>
                </c:pt>
                <c:pt idx="109">
                  <c:v>7.6646306136848013E-3</c:v>
                </c:pt>
                <c:pt idx="110">
                  <c:v>7.2406283142178486E-3</c:v>
                </c:pt>
                <c:pt idx="111">
                  <c:v>7.2187687316559177E-3</c:v>
                </c:pt>
                <c:pt idx="112">
                  <c:v>6.8282258376755707E-3</c:v>
                </c:pt>
                <c:pt idx="113">
                  <c:v>6.0393840212784539E-3</c:v>
                </c:pt>
                <c:pt idx="114">
                  <c:v>5.8507243658355934E-3</c:v>
                </c:pt>
                <c:pt idx="115">
                  <c:v>5.5361589341769955E-3</c:v>
                </c:pt>
                <c:pt idx="116">
                  <c:v>5.2820331879846246E-3</c:v>
                </c:pt>
                <c:pt idx="117">
                  <c:v>5.2709826695883383E-3</c:v>
                </c:pt>
                <c:pt idx="118">
                  <c:v>5.0360710715777425E-3</c:v>
                </c:pt>
                <c:pt idx="119">
                  <c:v>4.4676470780994322E-3</c:v>
                </c:pt>
                <c:pt idx="120">
                  <c:v>4.2140379191685567E-3</c:v>
                </c:pt>
                <c:pt idx="121">
                  <c:v>4.0179558153230349E-3</c:v>
                </c:pt>
                <c:pt idx="122">
                  <c:v>3.8398572516333486E-3</c:v>
                </c:pt>
                <c:pt idx="123">
                  <c:v>3.9259520639235643E-3</c:v>
                </c:pt>
                <c:pt idx="124">
                  <c:v>3.8936824255140874E-3</c:v>
                </c:pt>
                <c:pt idx="125">
                  <c:v>4.5508822840210775E-3</c:v>
                </c:pt>
                <c:pt idx="126">
                  <c:v>4.0279593391411798E-3</c:v>
                </c:pt>
                <c:pt idx="127">
                  <c:v>3.6795177354077514E-3</c:v>
                </c:pt>
                <c:pt idx="128">
                  <c:v>3.7636964466890928E-3</c:v>
                </c:pt>
                <c:pt idx="129">
                  <c:v>3.4030078773034985E-3</c:v>
                </c:pt>
                <c:pt idx="130">
                  <c:v>3.2360454363423632E-3</c:v>
                </c:pt>
                <c:pt idx="131">
                  <c:v>3.0641680863524442E-3</c:v>
                </c:pt>
                <c:pt idx="132">
                  <c:v>3.6012936708734438E-3</c:v>
                </c:pt>
                <c:pt idx="133">
                  <c:v>3.7889833732305915E-3</c:v>
                </c:pt>
                <c:pt idx="134">
                  <c:v>3.4570175195894701E-3</c:v>
                </c:pt>
                <c:pt idx="135">
                  <c:v>2.8795887244141222E-3</c:v>
                </c:pt>
                <c:pt idx="136">
                  <c:v>2.6379938145058104E-3</c:v>
                </c:pt>
                <c:pt idx="137">
                  <c:v>2.0797646138300133E-3</c:v>
                </c:pt>
                <c:pt idx="138">
                  <c:v>1.9345624084230106E-3</c:v>
                </c:pt>
                <c:pt idx="139">
                  <c:v>1.540176176904433E-3</c:v>
                </c:pt>
                <c:pt idx="140">
                  <c:v>6.8127376724906325E-4</c:v>
                </c:pt>
                <c:pt idx="141">
                  <c:v>4.2634871746251714E-4</c:v>
                </c:pt>
                <c:pt idx="142">
                  <c:v>-5.3102942235668145E-5</c:v>
                </c:pt>
                <c:pt idx="143">
                  <c:v>-1.3480725175624825E-3</c:v>
                </c:pt>
                <c:pt idx="144">
                  <c:v>-7.7383333376352065E-4</c:v>
                </c:pt>
                <c:pt idx="145">
                  <c:v>-8.1850718662073677E-4</c:v>
                </c:pt>
                <c:pt idx="146">
                  <c:v>-1.0912324650863398E-3</c:v>
                </c:pt>
                <c:pt idx="147">
                  <c:v>-7.0604283109930877E-4</c:v>
                </c:pt>
                <c:pt idx="148">
                  <c:v>-3.5957152709630577E-4</c:v>
                </c:pt>
                <c:pt idx="149">
                  <c:v>-3.6738482979639425E-4</c:v>
                </c:pt>
                <c:pt idx="150">
                  <c:v>-5.2659309283626331E-4</c:v>
                </c:pt>
                <c:pt idx="151">
                  <c:v>-1.6137197370783138E-4</c:v>
                </c:pt>
                <c:pt idx="152">
                  <c:v>4.2281043953317534E-4</c:v>
                </c:pt>
                <c:pt idx="153">
                  <c:v>6.7573166514726772E-4</c:v>
                </c:pt>
                <c:pt idx="154">
                  <c:v>1.3670442587759911E-3</c:v>
                </c:pt>
                <c:pt idx="155">
                  <c:v>1.6151941094888129E-3</c:v>
                </c:pt>
                <c:pt idx="156">
                  <c:v>1.1853523694054118E-3</c:v>
                </c:pt>
                <c:pt idx="157">
                  <c:v>7.7101236210575549E-4</c:v>
                </c:pt>
                <c:pt idx="158">
                  <c:v>8.1168839659658291E-4</c:v>
                </c:pt>
                <c:pt idx="159">
                  <c:v>6.442581855984307E-4</c:v>
                </c:pt>
                <c:pt idx="160">
                  <c:v>2.7123471781816339E-4</c:v>
                </c:pt>
                <c:pt idx="161">
                  <c:v>2.7625930300581765E-4</c:v>
                </c:pt>
                <c:pt idx="162">
                  <c:v>7.3708818799861949E-4</c:v>
                </c:pt>
                <c:pt idx="163">
                  <c:v>6.5561555638437761E-4</c:v>
                </c:pt>
                <c:pt idx="164">
                  <c:v>5.3872359810952758E-4</c:v>
                </c:pt>
                <c:pt idx="165">
                  <c:v>4.6064201360906476E-4</c:v>
                </c:pt>
                <c:pt idx="166">
                  <c:v>1.481189794340634E-4</c:v>
                </c:pt>
                <c:pt idx="167">
                  <c:v>7.4444419835798057E-4</c:v>
                </c:pt>
                <c:pt idx="168">
                  <c:v>1.1884449173228144E-3</c:v>
                </c:pt>
                <c:pt idx="169">
                  <c:v>1.5832014577270299E-3</c:v>
                </c:pt>
                <c:pt idx="170">
                  <c:v>1.8653152596070832E-3</c:v>
                </c:pt>
                <c:pt idx="171">
                  <c:v>1.7463031301263325E-3</c:v>
                </c:pt>
                <c:pt idx="172">
                  <c:v>1.9097166664820457E-3</c:v>
                </c:pt>
                <c:pt idx="173">
                  <c:v>1.9256485134423339E-3</c:v>
                </c:pt>
                <c:pt idx="174">
                  <c:v>1.5587415769320434E-3</c:v>
                </c:pt>
                <c:pt idx="175">
                  <c:v>1.7316437806262786E-3</c:v>
                </c:pt>
                <c:pt idx="176">
                  <c:v>1.8926922669321559E-3</c:v>
                </c:pt>
                <c:pt idx="177">
                  <c:v>1.8942943872618091E-3</c:v>
                </c:pt>
                <c:pt idx="178">
                  <c:v>1.7020373455704789E-3</c:v>
                </c:pt>
                <c:pt idx="179">
                  <c:v>1.1439900496915041E-3</c:v>
                </c:pt>
                <c:pt idx="180">
                  <c:v>1.0983728753128357E-3</c:v>
                </c:pt>
                <c:pt idx="181">
                  <c:v>6.0697696438481491E-4</c:v>
                </c:pt>
                <c:pt idx="182">
                  <c:v>5.4714189685796171E-4</c:v>
                </c:pt>
                <c:pt idx="183">
                  <c:v>4.0091493047419467E-5</c:v>
                </c:pt>
                <c:pt idx="184">
                  <c:v>2.4080275072411287E-4</c:v>
                </c:pt>
                <c:pt idx="185">
                  <c:v>2.5690759189389182E-4</c:v>
                </c:pt>
                <c:pt idx="186">
                  <c:v>3.7583721147880497E-4</c:v>
                </c:pt>
                <c:pt idx="187">
                  <c:v>8.0295147700195821E-4</c:v>
                </c:pt>
                <c:pt idx="188">
                  <c:v>5.6755699043325558E-4</c:v>
                </c:pt>
                <c:pt idx="189">
                  <c:v>5.7668669899945849E-5</c:v>
                </c:pt>
                <c:pt idx="190">
                  <c:v>4.6770187343858443E-4</c:v>
                </c:pt>
                <c:pt idx="191">
                  <c:v>5.1145812132353337E-4</c:v>
                </c:pt>
                <c:pt idx="192">
                  <c:v>5.4606681143963163E-4</c:v>
                </c:pt>
                <c:pt idx="193">
                  <c:v>9.5301841152973859E-4</c:v>
                </c:pt>
                <c:pt idx="194">
                  <c:v>1.0929989304599901E-3</c:v>
                </c:pt>
                <c:pt idx="195">
                  <c:v>1.5558321043218535E-3</c:v>
                </c:pt>
                <c:pt idx="196">
                  <c:v>1.4041250124069145E-3</c:v>
                </c:pt>
                <c:pt idx="197">
                  <c:v>1.3384964237904977E-3</c:v>
                </c:pt>
                <c:pt idx="198">
                  <c:v>1.3231560700714406E-3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'Gráficos 13 e 14'!$Q$4</c:f>
              <c:strCache>
                <c:ptCount val="1"/>
                <c:pt idx="0">
                  <c:v>Estatais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'Gráficos 13 e 14'!$A$7:$A$205</c:f>
              <c:numCache>
                <c:formatCode>mmm\-yy</c:formatCode>
                <c:ptCount val="19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</c:numCache>
            </c:numRef>
          </c:cat>
          <c:val>
            <c:numRef>
              <c:f>'Gráficos 13 e 14'!$Q$7:$Q$205</c:f>
              <c:numCache>
                <c:formatCode>0.00%</c:formatCode>
                <c:ptCount val="199"/>
                <c:pt idx="0">
                  <c:v>3.387053625563304E-3</c:v>
                </c:pt>
                <c:pt idx="1">
                  <c:v>3.3775687757541125E-3</c:v>
                </c:pt>
                <c:pt idx="2">
                  <c:v>2.7510504275514275E-3</c:v>
                </c:pt>
                <c:pt idx="3">
                  <c:v>2.5958081268650621E-3</c:v>
                </c:pt>
                <c:pt idx="4">
                  <c:v>2.1018306465650735E-3</c:v>
                </c:pt>
                <c:pt idx="5">
                  <c:v>9.3738877669941533E-4</c:v>
                </c:pt>
                <c:pt idx="6">
                  <c:v>9.6799904635021358E-4</c:v>
                </c:pt>
                <c:pt idx="7">
                  <c:v>1.7458628027336193E-3</c:v>
                </c:pt>
                <c:pt idx="8">
                  <c:v>1.2490733646332204E-3</c:v>
                </c:pt>
                <c:pt idx="9">
                  <c:v>1.4872882433231529E-3</c:v>
                </c:pt>
                <c:pt idx="10">
                  <c:v>1.3095838739414711E-3</c:v>
                </c:pt>
                <c:pt idx="11">
                  <c:v>1.7612818821559923E-3</c:v>
                </c:pt>
                <c:pt idx="12">
                  <c:v>3.2425817139633234E-3</c:v>
                </c:pt>
                <c:pt idx="13">
                  <c:v>3.1191256635162328E-3</c:v>
                </c:pt>
                <c:pt idx="14">
                  <c:v>2.7456833011708496E-3</c:v>
                </c:pt>
                <c:pt idx="15">
                  <c:v>2.8126275634346191E-3</c:v>
                </c:pt>
                <c:pt idx="16">
                  <c:v>2.8294968935173217E-3</c:v>
                </c:pt>
                <c:pt idx="17">
                  <c:v>3.1487254882370946E-3</c:v>
                </c:pt>
                <c:pt idx="18">
                  <c:v>2.5278727709308743E-3</c:v>
                </c:pt>
                <c:pt idx="19">
                  <c:v>2.8205980963102602E-3</c:v>
                </c:pt>
                <c:pt idx="20">
                  <c:v>2.479596528778715E-3</c:v>
                </c:pt>
                <c:pt idx="21">
                  <c:v>2.0761045415109867E-3</c:v>
                </c:pt>
                <c:pt idx="22">
                  <c:v>1.352000894934113E-3</c:v>
                </c:pt>
                <c:pt idx="23">
                  <c:v>1.2011501392279623E-3</c:v>
                </c:pt>
                <c:pt idx="24">
                  <c:v>1.0510027153784536E-3</c:v>
                </c:pt>
                <c:pt idx="25">
                  <c:v>9.6472836582938131E-4</c:v>
                </c:pt>
                <c:pt idx="26">
                  <c:v>1.2910461172406648E-3</c:v>
                </c:pt>
                <c:pt idx="27">
                  <c:v>1.8391906012356915E-3</c:v>
                </c:pt>
                <c:pt idx="28">
                  <c:v>2.2857810351783804E-3</c:v>
                </c:pt>
                <c:pt idx="29">
                  <c:v>2.0942664201557717E-3</c:v>
                </c:pt>
                <c:pt idx="30">
                  <c:v>1.898393814170545E-3</c:v>
                </c:pt>
                <c:pt idx="31">
                  <c:v>1.5584929466682604E-3</c:v>
                </c:pt>
                <c:pt idx="32">
                  <c:v>1.6576606563701388E-3</c:v>
                </c:pt>
                <c:pt idx="33">
                  <c:v>1.7349297411519175E-3</c:v>
                </c:pt>
                <c:pt idx="34">
                  <c:v>2.2128204970335392E-3</c:v>
                </c:pt>
                <c:pt idx="35">
                  <c:v>1.9447956055516804E-3</c:v>
                </c:pt>
                <c:pt idx="36">
                  <c:v>1.677349814582036E-3</c:v>
                </c:pt>
                <c:pt idx="37">
                  <c:v>1.5528861599932698E-3</c:v>
                </c:pt>
                <c:pt idx="38">
                  <c:v>1.5019507293315328E-3</c:v>
                </c:pt>
                <c:pt idx="39">
                  <c:v>8.3977918431614028E-4</c:v>
                </c:pt>
                <c:pt idx="40">
                  <c:v>8.2605603145538965E-4</c:v>
                </c:pt>
                <c:pt idx="41">
                  <c:v>1.0659533446963595E-3</c:v>
                </c:pt>
                <c:pt idx="42">
                  <c:v>1.2112821777099153E-3</c:v>
                </c:pt>
                <c:pt idx="43">
                  <c:v>2.1714960774065805E-3</c:v>
                </c:pt>
                <c:pt idx="44">
                  <c:v>2.2529548211250557E-3</c:v>
                </c:pt>
                <c:pt idx="45">
                  <c:v>2.0017916740880091E-3</c:v>
                </c:pt>
                <c:pt idx="46">
                  <c:v>2.2232252818306141E-3</c:v>
                </c:pt>
                <c:pt idx="47">
                  <c:v>2.0123397427573193E-3</c:v>
                </c:pt>
                <c:pt idx="48">
                  <c:v>1.74277856536046E-3</c:v>
                </c:pt>
                <c:pt idx="49">
                  <c:v>1.8214777515166561E-3</c:v>
                </c:pt>
                <c:pt idx="50">
                  <c:v>1.5821590628716095E-3</c:v>
                </c:pt>
                <c:pt idx="51">
                  <c:v>1.8037051620415287E-3</c:v>
                </c:pt>
                <c:pt idx="52">
                  <c:v>1.4192129219697351E-3</c:v>
                </c:pt>
                <c:pt idx="53">
                  <c:v>1.0670641974799661E-3</c:v>
                </c:pt>
                <c:pt idx="54">
                  <c:v>6.9781464633719942E-4</c:v>
                </c:pt>
                <c:pt idx="55">
                  <c:v>2.5628829404782989E-4</c:v>
                </c:pt>
                <c:pt idx="56">
                  <c:v>2.3376042299727741E-4</c:v>
                </c:pt>
                <c:pt idx="57">
                  <c:v>1.5173521185401022E-5</c:v>
                </c:pt>
                <c:pt idx="58">
                  <c:v>-2.7684558159436545E-4</c:v>
                </c:pt>
                <c:pt idx="59">
                  <c:v>-4.7590058758574955E-4</c:v>
                </c:pt>
                <c:pt idx="60">
                  <c:v>-3.1008549378926781E-4</c:v>
                </c:pt>
                <c:pt idx="61">
                  <c:v>-3.9749003533025859E-4</c:v>
                </c:pt>
                <c:pt idx="62">
                  <c:v>-5.2800637215170683E-4</c:v>
                </c:pt>
                <c:pt idx="63">
                  <c:v>-5.0939995729822691E-4</c:v>
                </c:pt>
                <c:pt idx="64">
                  <c:v>-4.3764481394870152E-4</c:v>
                </c:pt>
                <c:pt idx="65">
                  <c:v>-2.0682602124671412E-4</c:v>
                </c:pt>
                <c:pt idx="66">
                  <c:v>1.5340705614715687E-4</c:v>
                </c:pt>
                <c:pt idx="67">
                  <c:v>-2.603145138182605E-4</c:v>
                </c:pt>
                <c:pt idx="68">
                  <c:v>-3.8236400850852266E-4</c:v>
                </c:pt>
                <c:pt idx="69">
                  <c:v>3.1706745394772122E-5</c:v>
                </c:pt>
                <c:pt idx="70">
                  <c:v>-2.228681548113202E-5</c:v>
                </c:pt>
                <c:pt idx="71">
                  <c:v>5.4696866549294135E-4</c:v>
                </c:pt>
                <c:pt idx="72">
                  <c:v>4.6192867371514765E-4</c:v>
                </c:pt>
                <c:pt idx="73">
                  <c:v>2.1822477568225805E-4</c:v>
                </c:pt>
                <c:pt idx="74">
                  <c:v>4.5184599595942841E-4</c:v>
                </c:pt>
                <c:pt idx="75">
                  <c:v>4.9789028035391886E-5</c:v>
                </c:pt>
                <c:pt idx="76">
                  <c:v>-1.751088112633658E-4</c:v>
                </c:pt>
                <c:pt idx="77">
                  <c:v>3.7798804443856161E-4</c:v>
                </c:pt>
                <c:pt idx="78">
                  <c:v>3.0601631636317138E-4</c:v>
                </c:pt>
                <c:pt idx="79">
                  <c:v>4.3472067901934312E-4</c:v>
                </c:pt>
                <c:pt idx="80">
                  <c:v>6.748546102379715E-4</c:v>
                </c:pt>
                <c:pt idx="81">
                  <c:v>6.0989106112434451E-4</c:v>
                </c:pt>
                <c:pt idx="82">
                  <c:v>8.0705083507941438E-4</c:v>
                </c:pt>
                <c:pt idx="83">
                  <c:v>3.9705261514974902E-4</c:v>
                </c:pt>
                <c:pt idx="84">
                  <c:v>3.3385685134411093E-4</c:v>
                </c:pt>
                <c:pt idx="85">
                  <c:v>7.4951257759644791E-4</c:v>
                </c:pt>
                <c:pt idx="86">
                  <c:v>8.2765656493615652E-4</c:v>
                </c:pt>
                <c:pt idx="87">
                  <c:v>1.0850594079876293E-3</c:v>
                </c:pt>
                <c:pt idx="88">
                  <c:v>1.4247100511425952E-3</c:v>
                </c:pt>
                <c:pt idx="89">
                  <c:v>7.8498756035613986E-4</c:v>
                </c:pt>
                <c:pt idx="90">
                  <c:v>8.415311634729451E-4</c:v>
                </c:pt>
                <c:pt idx="91">
                  <c:v>8.1516337596978605E-4</c:v>
                </c:pt>
                <c:pt idx="92">
                  <c:v>8.1289213196685981E-4</c:v>
                </c:pt>
                <c:pt idx="93">
                  <c:v>7.0510450868197406E-4</c:v>
                </c:pt>
                <c:pt idx="94">
                  <c:v>5.5781053648137956E-4</c:v>
                </c:pt>
                <c:pt idx="95">
                  <c:v>6.01619067287324E-4</c:v>
                </c:pt>
                <c:pt idx="96">
                  <c:v>4.8883366898740544E-4</c:v>
                </c:pt>
                <c:pt idx="97">
                  <c:v>4.6889450349172051E-4</c:v>
                </c:pt>
                <c:pt idx="98">
                  <c:v>2.3483585403705296E-4</c:v>
                </c:pt>
                <c:pt idx="99">
                  <c:v>2.4663373002634212E-4</c:v>
                </c:pt>
                <c:pt idx="100">
                  <c:v>2.0189774471404191E-4</c:v>
                </c:pt>
                <c:pt idx="101">
                  <c:v>4.0177457519455272E-4</c:v>
                </c:pt>
                <c:pt idx="102">
                  <c:v>6.5415301912602464E-4</c:v>
                </c:pt>
                <c:pt idx="103">
                  <c:v>5.0729425389364963E-4</c:v>
                </c:pt>
                <c:pt idx="104">
                  <c:v>2.7977341669001949E-4</c:v>
                </c:pt>
                <c:pt idx="105">
                  <c:v>3.4988740455643203E-4</c:v>
                </c:pt>
                <c:pt idx="106">
                  <c:v>4.944227371462001E-4</c:v>
                </c:pt>
                <c:pt idx="107">
                  <c:v>6.1972560632967896E-4</c:v>
                </c:pt>
                <c:pt idx="108">
                  <c:v>8.6631058853480901E-4</c:v>
                </c:pt>
                <c:pt idx="109">
                  <c:v>5.1163598674217254E-4</c:v>
                </c:pt>
                <c:pt idx="110">
                  <c:v>6.4312681066983003E-4</c:v>
                </c:pt>
                <c:pt idx="111">
                  <c:v>5.9104781371853616E-4</c:v>
                </c:pt>
                <c:pt idx="112">
                  <c:v>4.924164306881044E-4</c:v>
                </c:pt>
                <c:pt idx="113">
                  <c:v>6.055134132110728E-4</c:v>
                </c:pt>
                <c:pt idx="114">
                  <c:v>4.8827818093088445E-4</c:v>
                </c:pt>
                <c:pt idx="115">
                  <c:v>5.9230794789286059E-4</c:v>
                </c:pt>
                <c:pt idx="116">
                  <c:v>4.951362557580189E-4</c:v>
                </c:pt>
                <c:pt idx="117">
                  <c:v>4.1110677954224012E-4</c:v>
                </c:pt>
                <c:pt idx="118">
                  <c:v>-2.9838661753469874E-5</c:v>
                </c:pt>
                <c:pt idx="119">
                  <c:v>-5.4944145025485067E-4</c:v>
                </c:pt>
                <c:pt idx="120">
                  <c:v>-6.6676156325012762E-4</c:v>
                </c:pt>
                <c:pt idx="121">
                  <c:v>-5.1076433640056878E-4</c:v>
                </c:pt>
                <c:pt idx="122">
                  <c:v>-4.6757638686457871E-4</c:v>
                </c:pt>
                <c:pt idx="123">
                  <c:v>-4.9119196657241432E-4</c:v>
                </c:pt>
                <c:pt idx="124">
                  <c:v>-6.1466083720982778E-4</c:v>
                </c:pt>
                <c:pt idx="125">
                  <c:v>-6.6300714070552814E-4</c:v>
                </c:pt>
                <c:pt idx="126">
                  <c:v>-8.0291959381376761E-4</c:v>
                </c:pt>
                <c:pt idx="127">
                  <c:v>-9.034120795157819E-4</c:v>
                </c:pt>
                <c:pt idx="128">
                  <c:v>-8.0947401460475688E-4</c:v>
                </c:pt>
                <c:pt idx="129">
                  <c:v>-7.428493883913053E-4</c:v>
                </c:pt>
                <c:pt idx="130">
                  <c:v>-4.5068896024744068E-4</c:v>
                </c:pt>
                <c:pt idx="131">
                  <c:v>-6.0311722323328157E-5</c:v>
                </c:pt>
                <c:pt idx="132">
                  <c:v>-2.6344434122256952E-5</c:v>
                </c:pt>
                <c:pt idx="133">
                  <c:v>7.4100994689844935E-6</c:v>
                </c:pt>
                <c:pt idx="134">
                  <c:v>-5.8651665475354819E-5</c:v>
                </c:pt>
                <c:pt idx="135">
                  <c:v>-8.8455594457636862E-5</c:v>
                </c:pt>
                <c:pt idx="136">
                  <c:v>5.7198327109523316E-5</c:v>
                </c:pt>
                <c:pt idx="137">
                  <c:v>4.0035252294606544E-9</c:v>
                </c:pt>
                <c:pt idx="138">
                  <c:v>-1.0508277991400124E-4</c:v>
                </c:pt>
                <c:pt idx="139">
                  <c:v>-9.9108827228581872E-5</c:v>
                </c:pt>
                <c:pt idx="140">
                  <c:v>-3.4411012301730393E-4</c:v>
                </c:pt>
                <c:pt idx="141">
                  <c:v>-4.5951538982899175E-4</c:v>
                </c:pt>
                <c:pt idx="142">
                  <c:v>-4.2576244635351794E-4</c:v>
                </c:pt>
                <c:pt idx="143">
                  <c:v>-7.3953756311193476E-4</c:v>
                </c:pt>
                <c:pt idx="144">
                  <c:v>-6.8296480410073325E-4</c:v>
                </c:pt>
                <c:pt idx="145">
                  <c:v>-8.3312877797340047E-4</c:v>
                </c:pt>
                <c:pt idx="146">
                  <c:v>-8.3326904678849092E-4</c:v>
                </c:pt>
                <c:pt idx="147">
                  <c:v>-7.4137489147689767E-4</c:v>
                </c:pt>
                <c:pt idx="148">
                  <c:v>-7.5496018099373025E-4</c:v>
                </c:pt>
                <c:pt idx="149">
                  <c:v>-9.7657274543858368E-4</c:v>
                </c:pt>
                <c:pt idx="150">
                  <c:v>-1.0080633869626048E-3</c:v>
                </c:pt>
                <c:pt idx="151">
                  <c:v>-1.0104673592522026E-3</c:v>
                </c:pt>
                <c:pt idx="152">
                  <c:v>-9.1781134558272437E-4</c:v>
                </c:pt>
                <c:pt idx="153">
                  <c:v>-8.4099141759334643E-4</c:v>
                </c:pt>
                <c:pt idx="154">
                  <c:v>-9.4209298507942673E-4</c:v>
                </c:pt>
                <c:pt idx="155">
                  <c:v>-7.1344310802185667E-4</c:v>
                </c:pt>
                <c:pt idx="156">
                  <c:v>-9.4663014047509755E-4</c:v>
                </c:pt>
                <c:pt idx="157">
                  <c:v>-6.9564593677264627E-4</c:v>
                </c:pt>
                <c:pt idx="158">
                  <c:v>-8.1193060526237894E-4</c:v>
                </c:pt>
                <c:pt idx="159">
                  <c:v>-8.6581822560109593E-4</c:v>
                </c:pt>
                <c:pt idx="160">
                  <c:v>-8.7499608793958244E-4</c:v>
                </c:pt>
                <c:pt idx="161">
                  <c:v>-6.8868356651821823E-4</c:v>
                </c:pt>
                <c:pt idx="162">
                  <c:v>-6.5676979584463713E-4</c:v>
                </c:pt>
                <c:pt idx="163">
                  <c:v>-5.3488533765282435E-4</c:v>
                </c:pt>
                <c:pt idx="164">
                  <c:v>-3.6418347027462276E-4</c:v>
                </c:pt>
                <c:pt idx="165">
                  <c:v>-3.3873496146407918E-4</c:v>
                </c:pt>
                <c:pt idx="166">
                  <c:v>-2.466723942644713E-4</c:v>
                </c:pt>
                <c:pt idx="167">
                  <c:v>-1.5682208484426045E-4</c:v>
                </c:pt>
                <c:pt idx="168">
                  <c:v>-6.4205723619937977E-5</c:v>
                </c:pt>
                <c:pt idx="169">
                  <c:v>-1.6126204915881102E-4</c:v>
                </c:pt>
                <c:pt idx="170">
                  <c:v>-8.068087158464069E-5</c:v>
                </c:pt>
                <c:pt idx="171">
                  <c:v>3.2836952936656161E-5</c:v>
                </c:pt>
                <c:pt idx="172">
                  <c:v>1.2994060308532562E-4</c:v>
                </c:pt>
                <c:pt idx="173">
                  <c:v>1.0682760806141192E-4</c:v>
                </c:pt>
                <c:pt idx="174">
                  <c:v>2.8031779325267945E-4</c:v>
                </c:pt>
                <c:pt idx="175">
                  <c:v>1.8046690484060959E-4</c:v>
                </c:pt>
                <c:pt idx="176">
                  <c:v>1.8568335776916259E-4</c:v>
                </c:pt>
                <c:pt idx="177">
                  <c:v>7.325132352345013E-5</c:v>
                </c:pt>
                <c:pt idx="178">
                  <c:v>6.2304294208051711E-5</c:v>
                </c:pt>
                <c:pt idx="179">
                  <c:v>5.5234630042486227E-5</c:v>
                </c:pt>
                <c:pt idx="180">
                  <c:v>9.4171068203698606E-5</c:v>
                </c:pt>
                <c:pt idx="181">
                  <c:v>2.0482971334842344E-5</c:v>
                </c:pt>
                <c:pt idx="182">
                  <c:v>4.1914670455674979E-5</c:v>
                </c:pt>
                <c:pt idx="183">
                  <c:v>-4.3164094015569793E-5</c:v>
                </c:pt>
                <c:pt idx="184">
                  <c:v>-1.425463758816149E-5</c:v>
                </c:pt>
                <c:pt idx="185">
                  <c:v>1.2988863804995346E-4</c:v>
                </c:pt>
                <c:pt idx="186">
                  <c:v>2.2382250256284533E-4</c:v>
                </c:pt>
                <c:pt idx="187">
                  <c:v>3.273416941459994E-4</c:v>
                </c:pt>
                <c:pt idx="188">
                  <c:v>3.669578896261836E-4</c:v>
                </c:pt>
                <c:pt idx="189">
                  <c:v>5.4920848380216351E-4</c:v>
                </c:pt>
                <c:pt idx="190">
                  <c:v>4.3245187046115057E-4</c:v>
                </c:pt>
                <c:pt idx="191">
                  <c:v>6.4695429408572489E-4</c:v>
                </c:pt>
                <c:pt idx="192">
                  <c:v>7.3753480018972186E-4</c:v>
                </c:pt>
                <c:pt idx="193">
                  <c:v>9.1838876296358968E-4</c:v>
                </c:pt>
                <c:pt idx="194">
                  <c:v>9.7390767212042549E-4</c:v>
                </c:pt>
                <c:pt idx="195">
                  <c:v>9.3499984505947807E-4</c:v>
                </c:pt>
                <c:pt idx="196">
                  <c:v>6.8181272271231183E-4</c:v>
                </c:pt>
                <c:pt idx="197">
                  <c:v>4.5709058578242404E-4</c:v>
                </c:pt>
                <c:pt idx="198">
                  <c:v>3.7453833177955912E-4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559232"/>
        <c:axId val="352559792"/>
      </c:lineChart>
      <c:dateAx>
        <c:axId val="352559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pt-BR"/>
          </a:p>
        </c:txPr>
        <c:crossAx val="352559792"/>
        <c:crosses val="autoZero"/>
        <c:auto val="1"/>
        <c:lblOffset val="100"/>
        <c:baseTimeUnit val="months"/>
        <c:majorUnit val="12"/>
        <c:majorTimeUnit val="months"/>
      </c:dateAx>
      <c:valAx>
        <c:axId val="352559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352559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324253386318867"/>
          <c:y val="0.88696381081503883"/>
          <c:w val="0.68479446330389382"/>
          <c:h val="6.8304919828946611E-2"/>
        </c:manualLayout>
      </c:layout>
      <c:overlay val="0"/>
    </c:legend>
    <c:plotVisOnly val="1"/>
    <c:dispBlanksAs val="gap"/>
    <c:showDLblsOverMax val="0"/>
  </c:chart>
  <c:spPr>
    <a:ln>
      <a:solidFill>
        <a:srgbClr val="BD534B"/>
      </a:solidFill>
    </a:ln>
  </c:spPr>
  <c:txPr>
    <a:bodyPr/>
    <a:lstStyle/>
    <a:p>
      <a:pPr>
        <a:defRPr sz="1050">
          <a:solidFill>
            <a:srgbClr val="000000"/>
          </a:solidFill>
          <a:latin typeface="Cambria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Resultado primário, nominal e gastos com juros acumulados em 12 meses (% do PIB) do setor público consolidado</a:t>
            </a:r>
          </a:p>
        </c:rich>
      </c:tx>
      <c:layout>
        <c:manualLayout>
          <c:xMode val="edge"/>
          <c:yMode val="edge"/>
          <c:x val="0.140486264839670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592536636207483E-2"/>
          <c:y val="0.11976345549398917"/>
          <c:w val="0.87879859798317561"/>
          <c:h val="0.6373634077783059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13 e 14'!$B$4</c:f>
              <c:strCache>
                <c:ptCount val="1"/>
                <c:pt idx="0">
                  <c:v>Nominal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71"/>
              <c:layout>
                <c:manualLayout>
                  <c:x val="-5.5572083023734051E-2"/>
                  <c:y val="-6.094590136810108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r>
                      <a:rPr lang="en-US" sz="1050" b="1"/>
                      <a:t>out/08</a:t>
                    </a:r>
                  </a:p>
                  <a:p>
                    <a:pPr>
                      <a:defRPr sz="1050"/>
                    </a:pPr>
                    <a:r>
                      <a:rPr lang="en-US" sz="1050" b="1"/>
                      <a:t>-1,32%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8"/>
              <c:layout>
                <c:manualLayout>
                  <c:x val="-6.3925086934071798E-2"/>
                  <c:y val="8.47617922078442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r>
                      <a:rPr lang="en-US" sz="1050" b="1"/>
                      <a:t>jan/16</a:t>
                    </a:r>
                  </a:p>
                  <a:p>
                    <a:pPr>
                      <a:defRPr sz="1050"/>
                    </a:pPr>
                    <a:r>
                      <a:rPr lang="en-US" sz="1050" b="1"/>
                      <a:t>-10,73%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6"/>
              <c:layout>
                <c:manualLayout>
                  <c:x val="0"/>
                  <c:y val="4.697739408925206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r>
                      <a:rPr lang="en-US" sz="1050" b="1"/>
                      <a:t>jul/19</a:t>
                    </a:r>
                  </a:p>
                  <a:p>
                    <a:pPr>
                      <a:defRPr sz="1050"/>
                    </a:pPr>
                    <a:r>
                      <a:rPr lang="en-US" sz="1050" b="1"/>
                      <a:t>-6,53%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13 e 14'!$A$7:$A$205</c:f>
              <c:numCache>
                <c:formatCode>mmm\-yy</c:formatCode>
                <c:ptCount val="19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</c:numCache>
            </c:numRef>
          </c:cat>
          <c:val>
            <c:numRef>
              <c:f>'Gráficos 13 e 14'!$B$7:$B$205</c:f>
              <c:numCache>
                <c:formatCode>0.00%</c:formatCode>
                <c:ptCount val="199"/>
                <c:pt idx="0">
                  <c:v>-4.9268464106484083E-2</c:v>
                </c:pt>
                <c:pt idx="1">
                  <c:v>-5.1152205495543474E-2</c:v>
                </c:pt>
                <c:pt idx="2">
                  <c:v>-5.3834353162577987E-2</c:v>
                </c:pt>
                <c:pt idx="3">
                  <c:v>-4.9715793799258279E-2</c:v>
                </c:pt>
                <c:pt idx="4">
                  <c:v>-5.1485686219359075E-2</c:v>
                </c:pt>
                <c:pt idx="5">
                  <c:v>-5.389499783371296E-2</c:v>
                </c:pt>
                <c:pt idx="6">
                  <c:v>-5.9062270048672219E-2</c:v>
                </c:pt>
                <c:pt idx="7">
                  <c:v>-5.9101124144342251E-2</c:v>
                </c:pt>
                <c:pt idx="8">
                  <c:v>-5.9721697465612254E-2</c:v>
                </c:pt>
                <c:pt idx="9">
                  <c:v>-5.5660976408100298E-2</c:v>
                </c:pt>
                <c:pt idx="10">
                  <c:v>-5.6589037903474054E-2</c:v>
                </c:pt>
                <c:pt idx="11">
                  <c:v>-5.1808055119444515E-2</c:v>
                </c:pt>
                <c:pt idx="12">
                  <c:v>-4.6030288005385597E-2</c:v>
                </c:pt>
                <c:pt idx="13">
                  <c:v>-4.3219694082600138E-2</c:v>
                </c:pt>
                <c:pt idx="14">
                  <c:v>-4.0023327891361517E-2</c:v>
                </c:pt>
                <c:pt idx="15">
                  <c:v>-4.2960941467033019E-2</c:v>
                </c:pt>
                <c:pt idx="16">
                  <c:v>-4.0153258459777727E-2</c:v>
                </c:pt>
                <c:pt idx="17">
                  <c:v>-3.6962628715319551E-2</c:v>
                </c:pt>
                <c:pt idx="18">
                  <c:v>-3.3319982653324746E-2</c:v>
                </c:pt>
                <c:pt idx="19">
                  <c:v>-3.1023988739509199E-2</c:v>
                </c:pt>
                <c:pt idx="20">
                  <c:v>-3.053237408067204E-2</c:v>
                </c:pt>
                <c:pt idx="21">
                  <c:v>-3.103909803857749E-2</c:v>
                </c:pt>
                <c:pt idx="22">
                  <c:v>-3.0037463460436131E-2</c:v>
                </c:pt>
                <c:pt idx="23">
                  <c:v>-2.8760489172793703E-2</c:v>
                </c:pt>
                <c:pt idx="24">
                  <c:v>-2.7774896645985002E-2</c:v>
                </c:pt>
                <c:pt idx="25">
                  <c:v>-2.9330826444370229E-2</c:v>
                </c:pt>
                <c:pt idx="26">
                  <c:v>-2.9777456722417845E-2</c:v>
                </c:pt>
                <c:pt idx="27">
                  <c:v>-2.7392435941808079E-2</c:v>
                </c:pt>
                <c:pt idx="28">
                  <c:v>-2.8862457212563978E-2</c:v>
                </c:pt>
                <c:pt idx="29">
                  <c:v>-3.1033634752289093E-2</c:v>
                </c:pt>
                <c:pt idx="30">
                  <c:v>-3.1339322753411489E-2</c:v>
                </c:pt>
                <c:pt idx="31">
                  <c:v>-3.1417533485840476E-2</c:v>
                </c:pt>
                <c:pt idx="32">
                  <c:v>-3.3069695308203334E-2</c:v>
                </c:pt>
                <c:pt idx="33">
                  <c:v>-3.315583204181502E-2</c:v>
                </c:pt>
                <c:pt idx="34">
                  <c:v>-3.4471042322105655E-2</c:v>
                </c:pt>
                <c:pt idx="35">
                  <c:v>-3.5385879801715259E-2</c:v>
                </c:pt>
                <c:pt idx="36">
                  <c:v>-4.0538549403399869E-2</c:v>
                </c:pt>
                <c:pt idx="37">
                  <c:v>-4.1137956152241618E-2</c:v>
                </c:pt>
                <c:pt idx="38">
                  <c:v>-4.11214761957533E-2</c:v>
                </c:pt>
                <c:pt idx="39">
                  <c:v>-4.0269418181744766E-2</c:v>
                </c:pt>
                <c:pt idx="40">
                  <c:v>-3.7156221479731667E-2</c:v>
                </c:pt>
                <c:pt idx="41">
                  <c:v>-3.7238344414385956E-2</c:v>
                </c:pt>
                <c:pt idx="42">
                  <c:v>-3.8004058155720971E-2</c:v>
                </c:pt>
                <c:pt idx="43">
                  <c:v>-3.711343231438758E-2</c:v>
                </c:pt>
                <c:pt idx="44">
                  <c:v>-3.653696204308577E-2</c:v>
                </c:pt>
                <c:pt idx="45">
                  <c:v>-3.5145945888566225E-2</c:v>
                </c:pt>
                <c:pt idx="46">
                  <c:v>-3.4200917782820632E-2</c:v>
                </c:pt>
                <c:pt idx="47">
                  <c:v>-3.5696839781423212E-2</c:v>
                </c:pt>
                <c:pt idx="48">
                  <c:v>-3.0071056463589412E-2</c:v>
                </c:pt>
                <c:pt idx="49">
                  <c:v>-2.8483717561911502E-2</c:v>
                </c:pt>
                <c:pt idx="50">
                  <c:v>-2.9032619595993028E-2</c:v>
                </c:pt>
                <c:pt idx="51">
                  <c:v>-2.8276631719441968E-2</c:v>
                </c:pt>
                <c:pt idx="52">
                  <c:v>-3.0793934970013662E-2</c:v>
                </c:pt>
                <c:pt idx="53">
                  <c:v>-2.8165401814426928E-2</c:v>
                </c:pt>
                <c:pt idx="54">
                  <c:v>-2.7757181225531512E-2</c:v>
                </c:pt>
                <c:pt idx="55">
                  <c:v>-2.7046315426448149E-2</c:v>
                </c:pt>
                <c:pt idx="56">
                  <c:v>-2.8460364288774027E-2</c:v>
                </c:pt>
                <c:pt idx="57">
                  <c:v>-2.8585492200489719E-2</c:v>
                </c:pt>
                <c:pt idx="58">
                  <c:v>-2.7038893059267367E-2</c:v>
                </c:pt>
                <c:pt idx="59">
                  <c:v>-2.7372533582138921E-2</c:v>
                </c:pt>
                <c:pt idx="60">
                  <c:v>-2.4989631282780211E-2</c:v>
                </c:pt>
                <c:pt idx="61">
                  <c:v>-2.5545647683017945E-2</c:v>
                </c:pt>
                <c:pt idx="62">
                  <c:v>-2.2133762721104969E-2</c:v>
                </c:pt>
                <c:pt idx="63">
                  <c:v>-2.2499810715319226E-2</c:v>
                </c:pt>
                <c:pt idx="64">
                  <c:v>-2.1842377837476938E-2</c:v>
                </c:pt>
                <c:pt idx="65">
                  <c:v>-2.305086028537847E-2</c:v>
                </c:pt>
                <c:pt idx="66">
                  <c:v>-2.2791776537307615E-2</c:v>
                </c:pt>
                <c:pt idx="67">
                  <c:v>-2.2194530695200144E-2</c:v>
                </c:pt>
                <c:pt idx="68">
                  <c:v>-1.7369068559818311E-2</c:v>
                </c:pt>
                <c:pt idx="69">
                  <c:v>-1.3156744269706401E-2</c:v>
                </c:pt>
                <c:pt idx="70">
                  <c:v>-1.519137546034278E-2</c:v>
                </c:pt>
                <c:pt idx="71">
                  <c:v>-1.9913540322927345E-2</c:v>
                </c:pt>
                <c:pt idx="72">
                  <c:v>-2.462640948056383E-2</c:v>
                </c:pt>
                <c:pt idx="73">
                  <c:v>-2.4302167964817788E-2</c:v>
                </c:pt>
                <c:pt idx="74">
                  <c:v>-2.6774319393787958E-2</c:v>
                </c:pt>
                <c:pt idx="75">
                  <c:v>-2.8514159566754689E-2</c:v>
                </c:pt>
                <c:pt idx="76">
                  <c:v>-2.9246003007015603E-2</c:v>
                </c:pt>
                <c:pt idx="77">
                  <c:v>-3.0218887906951698E-2</c:v>
                </c:pt>
                <c:pt idx="78">
                  <c:v>-3.1894960479894471E-2</c:v>
                </c:pt>
                <c:pt idx="79">
                  <c:v>-3.3247248613690952E-2</c:v>
                </c:pt>
                <c:pt idx="80">
                  <c:v>-4.0141564261945949E-2</c:v>
                </c:pt>
                <c:pt idx="81">
                  <c:v>-4.2843392524119547E-2</c:v>
                </c:pt>
                <c:pt idx="82">
                  <c:v>-3.9644653021214227E-2</c:v>
                </c:pt>
                <c:pt idx="83">
                  <c:v>-3.1875434957081984E-2</c:v>
                </c:pt>
                <c:pt idx="84">
                  <c:v>-2.8602460574850098E-2</c:v>
                </c:pt>
                <c:pt idx="85">
                  <c:v>-2.9392316104402606E-2</c:v>
                </c:pt>
                <c:pt idx="86">
                  <c:v>-3.1991827177143196E-2</c:v>
                </c:pt>
                <c:pt idx="87">
                  <c:v>-2.9608029118028942E-2</c:v>
                </c:pt>
                <c:pt idx="88">
                  <c:v>-3.068070821409263E-2</c:v>
                </c:pt>
                <c:pt idx="89">
                  <c:v>-3.1232522722950854E-2</c:v>
                </c:pt>
                <c:pt idx="90">
                  <c:v>-3.1244221172054207E-2</c:v>
                </c:pt>
                <c:pt idx="91">
                  <c:v>-3.1589622829920561E-2</c:v>
                </c:pt>
                <c:pt idx="92">
                  <c:v>-2.2055222867892472E-2</c:v>
                </c:pt>
                <c:pt idx="93">
                  <c:v>-2.3165534627015458E-2</c:v>
                </c:pt>
                <c:pt idx="94">
                  <c:v>-2.581152023668367E-2</c:v>
                </c:pt>
                <c:pt idx="95">
                  <c:v>-2.4106255204233807E-2</c:v>
                </c:pt>
                <c:pt idx="96">
                  <c:v>-2.4721554384556355E-2</c:v>
                </c:pt>
                <c:pt idx="97">
                  <c:v>-2.4443304640119994E-2</c:v>
                </c:pt>
                <c:pt idx="98">
                  <c:v>-2.1677132754893177E-2</c:v>
                </c:pt>
                <c:pt idx="99">
                  <c:v>-2.3241117254238296E-2</c:v>
                </c:pt>
                <c:pt idx="100">
                  <c:v>-2.2667267020062096E-2</c:v>
                </c:pt>
                <c:pt idx="101">
                  <c:v>-2.0459652248383781E-2</c:v>
                </c:pt>
                <c:pt idx="102">
                  <c:v>-1.7782113336705398E-2</c:v>
                </c:pt>
                <c:pt idx="103">
                  <c:v>-1.9111929780687882E-2</c:v>
                </c:pt>
                <c:pt idx="104">
                  <c:v>-2.3928471573174792E-2</c:v>
                </c:pt>
                <c:pt idx="105">
                  <c:v>-2.3729906924395069E-2</c:v>
                </c:pt>
                <c:pt idx="106">
                  <c:v>-2.2581373488025164E-2</c:v>
                </c:pt>
                <c:pt idx="107">
                  <c:v>-2.4669424086251186E-2</c:v>
                </c:pt>
                <c:pt idx="108">
                  <c:v>-2.2688782565705376E-2</c:v>
                </c:pt>
                <c:pt idx="109">
                  <c:v>-2.1970818863350242E-2</c:v>
                </c:pt>
                <c:pt idx="110">
                  <c:v>-2.2559107580470469E-2</c:v>
                </c:pt>
                <c:pt idx="111">
                  <c:v>-2.2701468319212794E-2</c:v>
                </c:pt>
                <c:pt idx="112">
                  <c:v>-2.2834895385878837E-2</c:v>
                </c:pt>
                <c:pt idx="113">
                  <c:v>-2.4374007737377249E-2</c:v>
                </c:pt>
                <c:pt idx="114">
                  <c:v>-2.5634493988477405E-2</c:v>
                </c:pt>
                <c:pt idx="115">
                  <c:v>-2.51848192406165E-2</c:v>
                </c:pt>
                <c:pt idx="116">
                  <c:v>-2.5667040170896483E-2</c:v>
                </c:pt>
                <c:pt idx="117">
                  <c:v>-2.5064949155753028E-2</c:v>
                </c:pt>
                <c:pt idx="118">
                  <c:v>-2.7326533130408198E-2</c:v>
                </c:pt>
                <c:pt idx="119">
                  <c:v>-2.2620359102577595E-2</c:v>
                </c:pt>
                <c:pt idx="120">
                  <c:v>-2.2145862323425688E-2</c:v>
                </c:pt>
                <c:pt idx="121">
                  <c:v>-2.4973508042410456E-2</c:v>
                </c:pt>
                <c:pt idx="122">
                  <c:v>-2.5869200112491234E-2</c:v>
                </c:pt>
                <c:pt idx="123">
                  <c:v>-2.6516157320282299E-2</c:v>
                </c:pt>
                <c:pt idx="124">
                  <c:v>-2.6004730121114414E-2</c:v>
                </c:pt>
                <c:pt idx="125">
                  <c:v>-2.5556556802089996E-2</c:v>
                </c:pt>
                <c:pt idx="126">
                  <c:v>-2.7143783466258134E-2</c:v>
                </c:pt>
                <c:pt idx="127">
                  <c:v>-2.8168707737895645E-2</c:v>
                </c:pt>
                <c:pt idx="128">
                  <c:v>-2.9969668236602565E-2</c:v>
                </c:pt>
                <c:pt idx="129">
                  <c:v>-3.103350878900096E-2</c:v>
                </c:pt>
                <c:pt idx="130">
                  <c:v>-2.6670720710542616E-2</c:v>
                </c:pt>
                <c:pt idx="131">
                  <c:v>-2.9550042751220706E-2</c:v>
                </c:pt>
                <c:pt idx="132">
                  <c:v>-3.2659580214039273E-2</c:v>
                </c:pt>
                <c:pt idx="133">
                  <c:v>-2.9783943262725189E-2</c:v>
                </c:pt>
                <c:pt idx="134">
                  <c:v>-2.9040911768924892E-2</c:v>
                </c:pt>
                <c:pt idx="135">
                  <c:v>-2.8291021780961132E-2</c:v>
                </c:pt>
                <c:pt idx="136">
                  <c:v>-3.1309687619915462E-2</c:v>
                </c:pt>
                <c:pt idx="137">
                  <c:v>-3.27281754639639E-2</c:v>
                </c:pt>
                <c:pt idx="138">
                  <c:v>-3.4618893031097435E-2</c:v>
                </c:pt>
                <c:pt idx="139">
                  <c:v>-3.6051581634542036E-2</c:v>
                </c:pt>
                <c:pt idx="140">
                  <c:v>-4.3939722866365702E-2</c:v>
                </c:pt>
                <c:pt idx="141">
                  <c:v>-4.4769636022445942E-2</c:v>
                </c:pt>
                <c:pt idx="142">
                  <c:v>-5.174632652538743E-2</c:v>
                </c:pt>
                <c:pt idx="143">
                  <c:v>-5.9511874696770745E-2</c:v>
                </c:pt>
                <c:pt idx="144">
                  <c:v>-5.6969942520753866E-2</c:v>
                </c:pt>
                <c:pt idx="145">
                  <c:v>-6.5317186579971376E-2</c:v>
                </c:pt>
                <c:pt idx="146">
                  <c:v>-7.4488670182476721E-2</c:v>
                </c:pt>
                <c:pt idx="147">
                  <c:v>-7.1568660475738052E-2</c:v>
                </c:pt>
                <c:pt idx="148">
                  <c:v>-7.6090390200133903E-2</c:v>
                </c:pt>
                <c:pt idx="149">
                  <c:v>-7.832239501039813E-2</c:v>
                </c:pt>
                <c:pt idx="150">
                  <c:v>-8.4804309083451421E-2</c:v>
                </c:pt>
                <c:pt idx="151">
                  <c:v>-8.8882292024177897E-2</c:v>
                </c:pt>
                <c:pt idx="152">
                  <c:v>-9.0067576712927644E-2</c:v>
                </c:pt>
                <c:pt idx="153">
                  <c:v>-9.1789438546385577E-2</c:v>
                </c:pt>
                <c:pt idx="154">
                  <c:v>-9.180994771258888E-2</c:v>
                </c:pt>
                <c:pt idx="155">
                  <c:v>-0.10224425741525875</c:v>
                </c:pt>
                <c:pt idx="156">
                  <c:v>-0.10732350729204981</c:v>
                </c:pt>
                <c:pt idx="157">
                  <c:v>-0.10592209625004288</c:v>
                </c:pt>
                <c:pt idx="158">
                  <c:v>-9.5940142355419394E-2</c:v>
                </c:pt>
                <c:pt idx="159">
                  <c:v>-9.9713464959895234E-2</c:v>
                </c:pt>
                <c:pt idx="160">
                  <c:v>-9.9492930295705856E-2</c:v>
                </c:pt>
                <c:pt idx="161">
                  <c:v>-9.8173433061210513E-2</c:v>
                </c:pt>
                <c:pt idx="162">
                  <c:v>-9.4677409064356677E-2</c:v>
                </c:pt>
                <c:pt idx="163">
                  <c:v>-9.5143776424083185E-2</c:v>
                </c:pt>
                <c:pt idx="164">
                  <c:v>-9.3261100951350068E-2</c:v>
                </c:pt>
                <c:pt idx="165">
                  <c:v>-8.785128896568746E-2</c:v>
                </c:pt>
                <c:pt idx="166">
                  <c:v>-9.3457944009948293E-2</c:v>
                </c:pt>
                <c:pt idx="167">
                  <c:v>-8.9803173097582165E-2</c:v>
                </c:pt>
                <c:pt idx="168">
                  <c:v>-8.4733202002811508E-2</c:v>
                </c:pt>
                <c:pt idx="169">
                  <c:v>-8.4655352533337988E-2</c:v>
                </c:pt>
                <c:pt idx="170">
                  <c:v>-9.1315475857713477E-2</c:v>
                </c:pt>
                <c:pt idx="171">
                  <c:v>-9.1473541233460298E-2</c:v>
                </c:pt>
                <c:pt idx="172">
                  <c:v>-9.1978634510267304E-2</c:v>
                </c:pt>
                <c:pt idx="173">
                  <c:v>-9.4626431307298156E-2</c:v>
                </c:pt>
                <c:pt idx="174">
                  <c:v>-9.2908892202914817E-2</c:v>
                </c:pt>
                <c:pt idx="175">
                  <c:v>-8.9911169231729982E-2</c:v>
                </c:pt>
                <c:pt idx="176">
                  <c:v>-8.7542897220248661E-2</c:v>
                </c:pt>
                <c:pt idx="177">
                  <c:v>-9.2426818215782997E-2</c:v>
                </c:pt>
                <c:pt idx="178">
                  <c:v>-8.4360162001518302E-2</c:v>
                </c:pt>
                <c:pt idx="179">
                  <c:v>-7.8031847126433143E-2</c:v>
                </c:pt>
                <c:pt idx="180">
                  <c:v>-7.490573550592132E-2</c:v>
                </c:pt>
                <c:pt idx="181">
                  <c:v>-7.3458754505039123E-2</c:v>
                </c:pt>
                <c:pt idx="182">
                  <c:v>-7.3760324536198588E-2</c:v>
                </c:pt>
                <c:pt idx="183">
                  <c:v>-7.5065300348556713E-2</c:v>
                </c:pt>
                <c:pt idx="184">
                  <c:v>-7.2198940795777294E-2</c:v>
                </c:pt>
                <c:pt idx="185">
                  <c:v>-7.2961319515474757E-2</c:v>
                </c:pt>
                <c:pt idx="186">
                  <c:v>-7.0366791083704694E-2</c:v>
                </c:pt>
                <c:pt idx="187">
                  <c:v>-7.4738347772330072E-2</c:v>
                </c:pt>
                <c:pt idx="188">
                  <c:v>-7.2399372661232878E-2</c:v>
                </c:pt>
                <c:pt idx="189">
                  <c:v>-6.8404454989370339E-2</c:v>
                </c:pt>
                <c:pt idx="190">
                  <c:v>-7.1178439798916318E-2</c:v>
                </c:pt>
                <c:pt idx="191">
                  <c:v>-7.1393040222271623E-2</c:v>
                </c:pt>
                <c:pt idx="192">
                  <c:v>-7.010187589143406E-2</c:v>
                </c:pt>
                <c:pt idx="193">
                  <c:v>-6.9630484696971862E-2</c:v>
                </c:pt>
                <c:pt idx="194">
                  <c:v>-7.014804288021359E-2</c:v>
                </c:pt>
                <c:pt idx="195">
                  <c:v>-7.0169921172891822E-2</c:v>
                </c:pt>
                <c:pt idx="196">
                  <c:v>-6.9712018760363786E-2</c:v>
                </c:pt>
                <c:pt idx="197">
                  <c:v>-6.5370211138829876E-2</c:v>
                </c:pt>
                <c:pt idx="198">
                  <c:v>-6.5271704057834418E-2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'Gráficos 13 e 14'!$C$4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3.8931767833553177E-2"/>
                  <c:y val="6.61102489915203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r>
                      <a:rPr lang="en-US" sz="1050" b="1"/>
                      <a:t>ago/03</a:t>
                    </a:r>
                  </a:p>
                  <a:p>
                    <a:pPr>
                      <a:defRPr sz="1050"/>
                    </a:pPr>
                    <a:r>
                      <a:rPr lang="en-US" sz="1050" b="1"/>
                      <a:t>-9,46%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6"/>
              <c:layout>
                <c:manualLayout>
                  <c:x val="-7.1175057360176432E-3"/>
                  <c:y val="-5.617010390552104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r>
                      <a:rPr lang="en-US" sz="1050" b="1"/>
                      <a:t>jul/19</a:t>
                    </a:r>
                  </a:p>
                  <a:p>
                    <a:pPr>
                      <a:defRPr sz="1050"/>
                    </a:pPr>
                    <a:r>
                      <a:rPr lang="en-US" sz="1050" b="1"/>
                      <a:t>-5,12%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13 e 14'!$A$7:$A$205</c:f>
              <c:numCache>
                <c:formatCode>mmm\-yy</c:formatCode>
                <c:ptCount val="19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</c:numCache>
            </c:numRef>
          </c:cat>
          <c:val>
            <c:numRef>
              <c:f>'Gráficos 13 e 14'!$C$7:$C$205</c:f>
              <c:numCache>
                <c:formatCode>0.00%</c:formatCode>
                <c:ptCount val="199"/>
                <c:pt idx="0">
                  <c:v>-8.1699830212457747E-2</c:v>
                </c:pt>
                <c:pt idx="1">
                  <c:v>-8.4671532349983647E-2</c:v>
                </c:pt>
                <c:pt idx="2">
                  <c:v>-8.7170596413381526E-2</c:v>
                </c:pt>
                <c:pt idx="3">
                  <c:v>-8.5402596673164938E-2</c:v>
                </c:pt>
                <c:pt idx="4">
                  <c:v>-8.7592621479929841E-2</c:v>
                </c:pt>
                <c:pt idx="5">
                  <c:v>-8.8105886652805637E-2</c:v>
                </c:pt>
                <c:pt idx="6">
                  <c:v>-9.3258270687193945E-2</c:v>
                </c:pt>
                <c:pt idx="7">
                  <c:v>-9.4613118371850338E-2</c:v>
                </c:pt>
                <c:pt idx="8">
                  <c:v>-9.3250965853175216E-2</c:v>
                </c:pt>
                <c:pt idx="9">
                  <c:v>-8.910364686097387E-2</c:v>
                </c:pt>
                <c:pt idx="10">
                  <c:v>-9.0198727597943937E-2</c:v>
                </c:pt>
                <c:pt idx="11">
                  <c:v>-8.4167056379243654E-2</c:v>
                </c:pt>
                <c:pt idx="12">
                  <c:v>-7.9495163100034794E-2</c:v>
                </c:pt>
                <c:pt idx="13">
                  <c:v>-7.6481092567356357E-2</c:v>
                </c:pt>
                <c:pt idx="14">
                  <c:v>-7.4278581174987632E-2</c:v>
                </c:pt>
                <c:pt idx="15">
                  <c:v>-7.5843482602584514E-2</c:v>
                </c:pt>
                <c:pt idx="16">
                  <c:v>-7.3499307367672045E-2</c:v>
                </c:pt>
                <c:pt idx="17">
                  <c:v>-7.2903667867624006E-2</c:v>
                </c:pt>
                <c:pt idx="18">
                  <c:v>-6.9340034997196778E-2</c:v>
                </c:pt>
                <c:pt idx="19">
                  <c:v>-6.7807365693335356E-2</c:v>
                </c:pt>
                <c:pt idx="20">
                  <c:v>-6.7020153601504054E-2</c:v>
                </c:pt>
                <c:pt idx="21">
                  <c:v>-6.7316449128283565E-2</c:v>
                </c:pt>
                <c:pt idx="22">
                  <c:v>-6.5142958278229815E-2</c:v>
                </c:pt>
                <c:pt idx="23">
                  <c:v>-6.5648954307781393E-2</c:v>
                </c:pt>
                <c:pt idx="24">
                  <c:v>-6.5602504377577447E-2</c:v>
                </c:pt>
                <c:pt idx="25">
                  <c:v>-6.5766381800489895E-2</c:v>
                </c:pt>
                <c:pt idx="26">
                  <c:v>-6.7039636614375939E-2</c:v>
                </c:pt>
                <c:pt idx="27">
                  <c:v>-6.8145705409987253E-2</c:v>
                </c:pt>
                <c:pt idx="28">
                  <c:v>-6.8931660529301789E-2</c:v>
                </c:pt>
                <c:pt idx="29">
                  <c:v>-7.097747357898726E-2</c:v>
                </c:pt>
                <c:pt idx="30">
                  <c:v>-7.1525059687930201E-2</c:v>
                </c:pt>
                <c:pt idx="31">
                  <c:v>-7.1646843533734073E-2</c:v>
                </c:pt>
                <c:pt idx="32">
                  <c:v>-7.2439410782610097E-2</c:v>
                </c:pt>
                <c:pt idx="33">
                  <c:v>-7.2856181876748374E-2</c:v>
                </c:pt>
                <c:pt idx="34">
                  <c:v>-7.3577698385347889E-2</c:v>
                </c:pt>
                <c:pt idx="35">
                  <c:v>-7.2834741914737197E-2</c:v>
                </c:pt>
                <c:pt idx="36">
                  <c:v>-7.4709470583549056E-2</c:v>
                </c:pt>
                <c:pt idx="37">
                  <c:v>-7.4873881343936008E-2</c:v>
                </c:pt>
                <c:pt idx="38">
                  <c:v>-7.4028727788654991E-2</c:v>
                </c:pt>
                <c:pt idx="39">
                  <c:v>-7.3409917973353597E-2</c:v>
                </c:pt>
                <c:pt idx="40">
                  <c:v>-7.0132988171726945E-2</c:v>
                </c:pt>
                <c:pt idx="41">
                  <c:v>-7.045723526581868E-2</c:v>
                </c:pt>
                <c:pt idx="42">
                  <c:v>-7.0370215327855618E-2</c:v>
                </c:pt>
                <c:pt idx="43">
                  <c:v>-7.0637144669190563E-2</c:v>
                </c:pt>
                <c:pt idx="44">
                  <c:v>-6.876385568105163E-2</c:v>
                </c:pt>
                <c:pt idx="45">
                  <c:v>-6.8003295819843712E-2</c:v>
                </c:pt>
                <c:pt idx="46">
                  <c:v>-6.7043876468194721E-2</c:v>
                </c:pt>
                <c:pt idx="47">
                  <c:v>-6.720420533855069E-2</c:v>
                </c:pt>
                <c:pt idx="48">
                  <c:v>-6.4968899253927084E-2</c:v>
                </c:pt>
                <c:pt idx="49">
                  <c:v>-6.3466773289425557E-2</c:v>
                </c:pt>
                <c:pt idx="50">
                  <c:v>-6.3158849406208473E-2</c:v>
                </c:pt>
                <c:pt idx="51">
                  <c:v>-6.238177223406443E-2</c:v>
                </c:pt>
                <c:pt idx="52">
                  <c:v>-6.529759088122862E-2</c:v>
                </c:pt>
                <c:pt idx="53">
                  <c:v>-6.2109840153189967E-2</c:v>
                </c:pt>
                <c:pt idx="54">
                  <c:v>-6.172231416738596E-2</c:v>
                </c:pt>
                <c:pt idx="55">
                  <c:v>-5.9408504173503518E-2</c:v>
                </c:pt>
                <c:pt idx="56">
                  <c:v>-6.0587685201830652E-2</c:v>
                </c:pt>
                <c:pt idx="57">
                  <c:v>-6.0984052913414272E-2</c:v>
                </c:pt>
                <c:pt idx="58">
                  <c:v>-6.047187739662957E-2</c:v>
                </c:pt>
                <c:pt idx="59">
                  <c:v>-5.9751013981372225E-2</c:v>
                </c:pt>
                <c:pt idx="60">
                  <c:v>-5.8894238930405664E-2</c:v>
                </c:pt>
                <c:pt idx="61">
                  <c:v>-5.9882810107443202E-2</c:v>
                </c:pt>
                <c:pt idx="62">
                  <c:v>-5.8452052254813321E-2</c:v>
                </c:pt>
                <c:pt idx="63">
                  <c:v>-5.8606738373842282E-2</c:v>
                </c:pt>
                <c:pt idx="64">
                  <c:v>-5.7806947403747228E-2</c:v>
                </c:pt>
                <c:pt idx="65">
                  <c:v>-5.9252597592367409E-2</c:v>
                </c:pt>
                <c:pt idx="66">
                  <c:v>-5.9976477711626223E-2</c:v>
                </c:pt>
                <c:pt idx="67">
                  <c:v>-5.9840520277632515E-2</c:v>
                </c:pt>
                <c:pt idx="68">
                  <c:v>-5.5873194073364579E-2</c:v>
                </c:pt>
                <c:pt idx="69">
                  <c:v>-5.2971687324644051E-2</c:v>
                </c:pt>
                <c:pt idx="70">
                  <c:v>-5.2071018055750429E-2</c:v>
                </c:pt>
                <c:pt idx="71">
                  <c:v>-5.3222287923064403E-2</c:v>
                </c:pt>
                <c:pt idx="72">
                  <c:v>-5.3537065865073161E-2</c:v>
                </c:pt>
                <c:pt idx="73">
                  <c:v>-5.1697764857043034E-2</c:v>
                </c:pt>
                <c:pt idx="74">
                  <c:v>-5.2396381972997272E-2</c:v>
                </c:pt>
                <c:pt idx="75">
                  <c:v>-5.1546827790982012E-2</c:v>
                </c:pt>
                <c:pt idx="76">
                  <c:v>-5.0164283423597272E-2</c:v>
                </c:pt>
                <c:pt idx="77">
                  <c:v>-4.8871590886522202E-2</c:v>
                </c:pt>
                <c:pt idx="78">
                  <c:v>-4.7888414006690985E-2</c:v>
                </c:pt>
                <c:pt idx="79">
                  <c:v>-4.7826141918470642E-2</c:v>
                </c:pt>
                <c:pt idx="80">
                  <c:v>-5.0835984102899273E-2</c:v>
                </c:pt>
                <c:pt idx="81">
                  <c:v>-5.2204884279440637E-2</c:v>
                </c:pt>
                <c:pt idx="82">
                  <c:v>-5.2940276384303368E-2</c:v>
                </c:pt>
                <c:pt idx="83">
                  <c:v>-5.1307802155106108E-2</c:v>
                </c:pt>
                <c:pt idx="84">
                  <c:v>-5.0440704412002699E-2</c:v>
                </c:pt>
                <c:pt idx="85">
                  <c:v>-5.0902414299349712E-2</c:v>
                </c:pt>
                <c:pt idx="86">
                  <c:v>-5.0795933683778091E-2</c:v>
                </c:pt>
                <c:pt idx="87">
                  <c:v>-5.055407117939071E-2</c:v>
                </c:pt>
                <c:pt idx="88">
                  <c:v>-5.0889316670477004E-2</c:v>
                </c:pt>
                <c:pt idx="89">
                  <c:v>-5.0858848239762534E-2</c:v>
                </c:pt>
                <c:pt idx="90">
                  <c:v>-5.037561428571298E-2</c:v>
                </c:pt>
                <c:pt idx="91">
                  <c:v>-5.038375306025878E-2</c:v>
                </c:pt>
                <c:pt idx="92">
                  <c:v>-4.9564336355058719E-2</c:v>
                </c:pt>
                <c:pt idx="93">
                  <c:v>-4.9300777988883576E-2</c:v>
                </c:pt>
                <c:pt idx="94">
                  <c:v>-4.9486483336615782E-2</c:v>
                </c:pt>
                <c:pt idx="95">
                  <c:v>-5.0277136280515979E-2</c:v>
                </c:pt>
                <c:pt idx="96">
                  <c:v>-5.102055848726559E-2</c:v>
                </c:pt>
                <c:pt idx="97">
                  <c:v>-5.1606663008021497E-2</c:v>
                </c:pt>
                <c:pt idx="98">
                  <c:v>-5.202031310169531E-2</c:v>
                </c:pt>
                <c:pt idx="99">
                  <c:v>-5.2717841060300905E-2</c:v>
                </c:pt>
                <c:pt idx="100">
                  <c:v>-5.3490642351998983E-2</c:v>
                </c:pt>
                <c:pt idx="101">
                  <c:v>-5.3603313019296508E-2</c:v>
                </c:pt>
                <c:pt idx="102">
                  <c:v>-5.3522137008963327E-2</c:v>
                </c:pt>
                <c:pt idx="103">
                  <c:v>-5.4342540932967587E-2</c:v>
                </c:pt>
                <c:pt idx="104">
                  <c:v>-5.421070582734662E-2</c:v>
                </c:pt>
                <c:pt idx="105">
                  <c:v>-5.474858238669842E-2</c:v>
                </c:pt>
                <c:pt idx="106">
                  <c:v>-5.4292619725043269E-2</c:v>
                </c:pt>
                <c:pt idx="107">
                  <c:v>-5.4079672703821725E-2</c:v>
                </c:pt>
                <c:pt idx="108">
                  <c:v>-5.3743964234869261E-2</c:v>
                </c:pt>
                <c:pt idx="109">
                  <c:v>-5.3157555364709459E-2</c:v>
                </c:pt>
                <c:pt idx="110">
                  <c:v>-5.2724231001441905E-2</c:v>
                </c:pt>
                <c:pt idx="111">
                  <c:v>-5.1801298353532615E-2</c:v>
                </c:pt>
                <c:pt idx="112">
                  <c:v>-5.0648568596016866E-2</c:v>
                </c:pt>
                <c:pt idx="113">
                  <c:v>-4.9709062640473888E-2</c:v>
                </c:pt>
                <c:pt idx="114">
                  <c:v>-4.8963170741420509E-2</c:v>
                </c:pt>
                <c:pt idx="115">
                  <c:v>-4.7960195463285699E-2</c:v>
                </c:pt>
                <c:pt idx="116">
                  <c:v>-4.6902725765377934E-2</c:v>
                </c:pt>
                <c:pt idx="117">
                  <c:v>-4.5777599013819302E-2</c:v>
                </c:pt>
                <c:pt idx="118">
                  <c:v>-4.5021132845621023E-2</c:v>
                </c:pt>
                <c:pt idx="119">
                  <c:v>-4.4418162575896251E-2</c:v>
                </c:pt>
                <c:pt idx="120">
                  <c:v>-4.4604883013378539E-2</c:v>
                </c:pt>
                <c:pt idx="121">
                  <c:v>-4.4724997902569175E-2</c:v>
                </c:pt>
                <c:pt idx="122">
                  <c:v>-4.4075156443472846E-2</c:v>
                </c:pt>
                <c:pt idx="123">
                  <c:v>-4.372954969473631E-2</c:v>
                </c:pt>
                <c:pt idx="124">
                  <c:v>-4.3688774754971418E-2</c:v>
                </c:pt>
                <c:pt idx="125">
                  <c:v>-4.3606961435977309E-2</c:v>
                </c:pt>
                <c:pt idx="126">
                  <c:v>-4.4395754535260304E-2</c:v>
                </c:pt>
                <c:pt idx="127">
                  <c:v>-4.4641853228882325E-2</c:v>
                </c:pt>
                <c:pt idx="128">
                  <c:v>-4.4247046751449332E-2</c:v>
                </c:pt>
                <c:pt idx="129">
                  <c:v>-4.4001639602050974E-2</c:v>
                </c:pt>
                <c:pt idx="130">
                  <c:v>-4.6210703816827285E-2</c:v>
                </c:pt>
                <c:pt idx="131">
                  <c:v>-4.6675445066375006E-2</c:v>
                </c:pt>
                <c:pt idx="132">
                  <c:v>-4.7717637556381073E-2</c:v>
                </c:pt>
                <c:pt idx="133">
                  <c:v>-4.563382269857439E-2</c:v>
                </c:pt>
                <c:pt idx="134">
                  <c:v>-4.4785631058146487E-2</c:v>
                </c:pt>
                <c:pt idx="135">
                  <c:v>-4.5121828501586449E-2</c:v>
                </c:pt>
                <c:pt idx="136">
                  <c:v>-4.5004350969637598E-2</c:v>
                </c:pt>
                <c:pt idx="137">
                  <c:v>-4.5018821536191689E-2</c:v>
                </c:pt>
                <c:pt idx="138">
                  <c:v>-4.559332947283793E-2</c:v>
                </c:pt>
                <c:pt idx="139">
                  <c:v>-4.4476242291697561E-2</c:v>
                </c:pt>
                <c:pt idx="140">
                  <c:v>-4.9403653567400847E-2</c:v>
                </c:pt>
                <c:pt idx="141">
                  <c:v>-4.9770641578070499E-2</c:v>
                </c:pt>
                <c:pt idx="142">
                  <c:v>-5.0139699706309021E-2</c:v>
                </c:pt>
                <c:pt idx="143">
                  <c:v>-5.3881805611303742E-2</c:v>
                </c:pt>
                <c:pt idx="144">
                  <c:v>-5.1556647438515457E-2</c:v>
                </c:pt>
                <c:pt idx="145">
                  <c:v>-5.9151629332286501E-2</c:v>
                </c:pt>
                <c:pt idx="146">
                  <c:v>-6.7793681768736125E-2</c:v>
                </c:pt>
                <c:pt idx="147">
                  <c:v>-6.4305183294502022E-2</c:v>
                </c:pt>
                <c:pt idx="148">
                  <c:v>-6.9545355433465864E-2</c:v>
                </c:pt>
                <c:pt idx="149">
                  <c:v>-7.0587931959097225E-2</c:v>
                </c:pt>
                <c:pt idx="150">
                  <c:v>-7.6202459461653937E-2</c:v>
                </c:pt>
                <c:pt idx="151">
                  <c:v>-8.1505549263320265E-2</c:v>
                </c:pt>
                <c:pt idx="152">
                  <c:v>-8.5755452185103498E-2</c:v>
                </c:pt>
                <c:pt idx="153">
                  <c:v>-8.4931732980198474E-2</c:v>
                </c:pt>
                <c:pt idx="154">
                  <c:v>-8.3049655245347853E-2</c:v>
                </c:pt>
                <c:pt idx="155">
                  <c:v>-8.3689750215125369E-2</c:v>
                </c:pt>
                <c:pt idx="156">
                  <c:v>-8.9935592936825973E-2</c:v>
                </c:pt>
                <c:pt idx="157">
                  <c:v>-8.5164843694465392E-2</c:v>
                </c:pt>
                <c:pt idx="158">
                  <c:v>-7.3413692683183596E-2</c:v>
                </c:pt>
                <c:pt idx="159">
                  <c:v>-7.6708120108406247E-2</c:v>
                </c:pt>
                <c:pt idx="160">
                  <c:v>-7.4723271581839043E-2</c:v>
                </c:pt>
                <c:pt idx="161">
                  <c:v>-7.3445412253520664E-2</c:v>
                </c:pt>
                <c:pt idx="162">
                  <c:v>-6.957936849351605E-2</c:v>
                </c:pt>
                <c:pt idx="163">
                  <c:v>-6.7752748759050754E-2</c:v>
                </c:pt>
                <c:pt idx="164">
                  <c:v>-6.2812452515079206E-2</c:v>
                </c:pt>
                <c:pt idx="165">
                  <c:v>-6.5694553425252905E-2</c:v>
                </c:pt>
                <c:pt idx="166">
                  <c:v>-6.8255789627045468E-2</c:v>
                </c:pt>
                <c:pt idx="167">
                  <c:v>-6.4945105083403801E-2</c:v>
                </c:pt>
                <c:pt idx="168">
                  <c:v>-6.1418305038222341E-2</c:v>
                </c:pt>
                <c:pt idx="169">
                  <c:v>-6.1355860605342732E-2</c:v>
                </c:pt>
                <c:pt idx="170">
                  <c:v>-6.8041416354902212E-2</c:v>
                </c:pt>
                <c:pt idx="171">
                  <c:v>-6.8678024665961027E-2</c:v>
                </c:pt>
                <c:pt idx="172">
                  <c:v>-6.7334456152783412E-2</c:v>
                </c:pt>
                <c:pt idx="173">
                  <c:v>-6.8582796504070329E-2</c:v>
                </c:pt>
                <c:pt idx="174">
                  <c:v>-6.6447331866560946E-2</c:v>
                </c:pt>
                <c:pt idx="175">
                  <c:v>-6.5506972438179864E-2</c:v>
                </c:pt>
                <c:pt idx="176">
                  <c:v>-6.4034446260806843E-2</c:v>
                </c:pt>
                <c:pt idx="177">
                  <c:v>-6.3651862004462226E-2</c:v>
                </c:pt>
                <c:pt idx="178">
                  <c:v>-6.154811700400873E-2</c:v>
                </c:pt>
                <c:pt idx="179">
                  <c:v>-6.1158894738224535E-2</c:v>
                </c:pt>
                <c:pt idx="180">
                  <c:v>-5.9660528111544729E-2</c:v>
                </c:pt>
                <c:pt idx="181">
                  <c:v>-5.9165408763831265E-2</c:v>
                </c:pt>
                <c:pt idx="182">
                  <c:v>-5.7375101320476386E-2</c:v>
                </c:pt>
                <c:pt idx="183">
                  <c:v>-5.7263771775751329E-2</c:v>
                </c:pt>
                <c:pt idx="184">
                  <c:v>-5.7781401403158329E-2</c:v>
                </c:pt>
                <c:pt idx="185">
                  <c:v>-5.9505290744763004E-2</c:v>
                </c:pt>
                <c:pt idx="186">
                  <c:v>-5.88644616178663E-2</c:v>
                </c:pt>
                <c:pt idx="187">
                  <c:v>-6.2192148154419417E-2</c:v>
                </c:pt>
                <c:pt idx="188">
                  <c:v>-5.9396479344856659E-2</c:v>
                </c:pt>
                <c:pt idx="189">
                  <c:v>-5.5921787738795789E-2</c:v>
                </c:pt>
                <c:pt idx="190">
                  <c:v>-5.6584901107740497E-2</c:v>
                </c:pt>
                <c:pt idx="191">
                  <c:v>-5.5537039525935306E-2</c:v>
                </c:pt>
                <c:pt idx="192">
                  <c:v>-5.4285800374988355E-2</c:v>
                </c:pt>
                <c:pt idx="193">
                  <c:v>-5.4255493942016272E-2</c:v>
                </c:pt>
                <c:pt idx="194">
                  <c:v>-5.5747637232199158E-2</c:v>
                </c:pt>
                <c:pt idx="195">
                  <c:v>-5.6344143239607118E-2</c:v>
                </c:pt>
                <c:pt idx="196">
                  <c:v>-5.5278868835899775E-2</c:v>
                </c:pt>
                <c:pt idx="197">
                  <c:v>-5.1123648092717487E-2</c:v>
                </c:pt>
                <c:pt idx="198">
                  <c:v>-5.1171662591718736E-2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'Gráficos 13 e 14'!$D$4</c:f>
              <c:strCache>
                <c:ptCount val="1"/>
                <c:pt idx="0">
                  <c:v>Primário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70"/>
              <c:layout>
                <c:manualLayout>
                  <c:x val="-1.3278926152912362E-2"/>
                  <c:y val="-3.751798838041479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r>
                      <a:rPr lang="en-US" sz="1050" b="1"/>
                      <a:t>out/08</a:t>
                    </a:r>
                  </a:p>
                  <a:p>
                    <a:pPr>
                      <a:defRPr sz="1050"/>
                    </a:pPr>
                    <a:r>
                      <a:rPr lang="en-US" sz="1050" b="1"/>
                      <a:t>3,98%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6"/>
              <c:layout>
                <c:manualLayout>
                  <c:x val="-5.4006875642346658E-2"/>
                  <c:y val="5.617010390552097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r>
                      <a:rPr lang="en-US" sz="1050" b="1"/>
                      <a:t>set/16</a:t>
                    </a:r>
                  </a:p>
                  <a:p>
                    <a:pPr>
                      <a:defRPr sz="1050"/>
                    </a:pPr>
                    <a:r>
                      <a:rPr lang="en-US" sz="1050" b="1"/>
                      <a:t>-3,04%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6"/>
              <c:layout>
                <c:manualLayout>
                  <c:x val="-8.4026109383541624E-4"/>
                  <c:y val="-8.353333140656042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/>
                    </a:pPr>
                    <a:r>
                      <a:rPr lang="en-US" sz="1050" b="1"/>
                      <a:t>jul/19</a:t>
                    </a:r>
                  </a:p>
                  <a:p>
                    <a:pPr>
                      <a:defRPr sz="1050"/>
                    </a:pPr>
                    <a:r>
                      <a:rPr lang="en-US" sz="1050" b="1"/>
                      <a:t>-1,41%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13 e 14'!$A$7:$A$205</c:f>
              <c:numCache>
                <c:formatCode>mmm\-yy</c:formatCode>
                <c:ptCount val="19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</c:numCache>
            </c:numRef>
          </c:cat>
          <c:val>
            <c:numRef>
              <c:f>'Gráficos 13 e 14'!$D$7:$D$205</c:f>
              <c:numCache>
                <c:formatCode>0.00%</c:formatCode>
                <c:ptCount val="199"/>
                <c:pt idx="0">
                  <c:v>3.2431366105973664E-2</c:v>
                </c:pt>
                <c:pt idx="1">
                  <c:v>3.3519326854440167E-2</c:v>
                </c:pt>
                <c:pt idx="2">
                  <c:v>3.3336243250803546E-2</c:v>
                </c:pt>
                <c:pt idx="3">
                  <c:v>3.5686802873906638E-2</c:v>
                </c:pt>
                <c:pt idx="4">
                  <c:v>3.6106935260570759E-2</c:v>
                </c:pt>
                <c:pt idx="5">
                  <c:v>3.421088881909267E-2</c:v>
                </c:pt>
                <c:pt idx="6">
                  <c:v>3.4196000638521747E-2</c:v>
                </c:pt>
                <c:pt idx="7">
                  <c:v>3.5511994227508087E-2</c:v>
                </c:pt>
                <c:pt idx="8">
                  <c:v>3.3529268387562941E-2</c:v>
                </c:pt>
                <c:pt idx="9">
                  <c:v>3.3442670452873538E-2</c:v>
                </c:pt>
                <c:pt idx="10">
                  <c:v>3.3609689694469889E-2</c:v>
                </c:pt>
                <c:pt idx="11">
                  <c:v>3.2359001259799125E-2</c:v>
                </c:pt>
                <c:pt idx="12">
                  <c:v>3.3464875094649134E-2</c:v>
                </c:pt>
                <c:pt idx="13">
                  <c:v>3.3261398484756191E-2</c:v>
                </c:pt>
                <c:pt idx="14">
                  <c:v>3.4255253283626087E-2</c:v>
                </c:pt>
                <c:pt idx="15">
                  <c:v>3.288254113555146E-2</c:v>
                </c:pt>
                <c:pt idx="16">
                  <c:v>3.3346048907894305E-2</c:v>
                </c:pt>
                <c:pt idx="17">
                  <c:v>3.5941039152304434E-2</c:v>
                </c:pt>
                <c:pt idx="18">
                  <c:v>3.6020052343872039E-2</c:v>
                </c:pt>
                <c:pt idx="19">
                  <c:v>3.6783376953826122E-2</c:v>
                </c:pt>
                <c:pt idx="20">
                  <c:v>3.6487779520832028E-2</c:v>
                </c:pt>
                <c:pt idx="21">
                  <c:v>3.6277351089706089E-2</c:v>
                </c:pt>
                <c:pt idx="22">
                  <c:v>3.5105494817793695E-2</c:v>
                </c:pt>
                <c:pt idx="23">
                  <c:v>3.6888465134987718E-2</c:v>
                </c:pt>
                <c:pt idx="24">
                  <c:v>3.7827607731592459E-2</c:v>
                </c:pt>
                <c:pt idx="25">
                  <c:v>3.6435555356119698E-2</c:v>
                </c:pt>
                <c:pt idx="26">
                  <c:v>3.7262179891958104E-2</c:v>
                </c:pt>
                <c:pt idx="27">
                  <c:v>4.0753269468179212E-2</c:v>
                </c:pt>
                <c:pt idx="28">
                  <c:v>4.0069203316737835E-2</c:v>
                </c:pt>
                <c:pt idx="29">
                  <c:v>3.9943838826698184E-2</c:v>
                </c:pt>
                <c:pt idx="30">
                  <c:v>4.018573693451874E-2</c:v>
                </c:pt>
                <c:pt idx="31">
                  <c:v>4.0229310047893596E-2</c:v>
                </c:pt>
                <c:pt idx="32">
                  <c:v>3.9369715474406777E-2</c:v>
                </c:pt>
                <c:pt idx="33">
                  <c:v>3.9700349834933361E-2</c:v>
                </c:pt>
                <c:pt idx="34">
                  <c:v>3.9106656063242221E-2</c:v>
                </c:pt>
                <c:pt idx="35">
                  <c:v>3.7448862113021925E-2</c:v>
                </c:pt>
                <c:pt idx="36">
                  <c:v>3.4170921180149159E-2</c:v>
                </c:pt>
                <c:pt idx="37">
                  <c:v>3.3735925191694369E-2</c:v>
                </c:pt>
                <c:pt idx="38">
                  <c:v>3.2907251592901671E-2</c:v>
                </c:pt>
                <c:pt idx="39">
                  <c:v>3.3140499791608782E-2</c:v>
                </c:pt>
                <c:pt idx="40">
                  <c:v>3.2976766691995223E-2</c:v>
                </c:pt>
                <c:pt idx="41">
                  <c:v>3.3218890851432668E-2</c:v>
                </c:pt>
                <c:pt idx="42">
                  <c:v>3.2366157172134591E-2</c:v>
                </c:pt>
                <c:pt idx="43">
                  <c:v>3.352371235480292E-2</c:v>
                </c:pt>
                <c:pt idx="44">
                  <c:v>3.2226893637965812E-2</c:v>
                </c:pt>
                <c:pt idx="45">
                  <c:v>3.2857349931277431E-2</c:v>
                </c:pt>
                <c:pt idx="46">
                  <c:v>3.2842958685374048E-2</c:v>
                </c:pt>
                <c:pt idx="47">
                  <c:v>3.1507365557127458E-2</c:v>
                </c:pt>
                <c:pt idx="48">
                  <c:v>3.4897842790337662E-2</c:v>
                </c:pt>
                <c:pt idx="49">
                  <c:v>3.498305572751402E-2</c:v>
                </c:pt>
                <c:pt idx="50">
                  <c:v>3.412622981021541E-2</c:v>
                </c:pt>
                <c:pt idx="51">
                  <c:v>3.4105140514622448E-2</c:v>
                </c:pt>
                <c:pt idx="52">
                  <c:v>3.4503655911214924E-2</c:v>
                </c:pt>
                <c:pt idx="53">
                  <c:v>3.3944438338763032E-2</c:v>
                </c:pt>
                <c:pt idx="54">
                  <c:v>3.3965132941854458E-2</c:v>
                </c:pt>
                <c:pt idx="55">
                  <c:v>3.2362188747055383E-2</c:v>
                </c:pt>
                <c:pt idx="56">
                  <c:v>3.2127320913056631E-2</c:v>
                </c:pt>
                <c:pt idx="57">
                  <c:v>3.2398560712924566E-2</c:v>
                </c:pt>
                <c:pt idx="58">
                  <c:v>3.3432984337362207E-2</c:v>
                </c:pt>
                <c:pt idx="59">
                  <c:v>3.2378480399233307E-2</c:v>
                </c:pt>
                <c:pt idx="60">
                  <c:v>3.3904607647625463E-2</c:v>
                </c:pt>
                <c:pt idx="61">
                  <c:v>3.4337162424425249E-2</c:v>
                </c:pt>
                <c:pt idx="62">
                  <c:v>3.6318289533708345E-2</c:v>
                </c:pt>
                <c:pt idx="63">
                  <c:v>3.6106927658523046E-2</c:v>
                </c:pt>
                <c:pt idx="64">
                  <c:v>3.5964569566270296E-2</c:v>
                </c:pt>
                <c:pt idx="65">
                  <c:v>3.6201737306988953E-2</c:v>
                </c:pt>
                <c:pt idx="66">
                  <c:v>3.7184701174318609E-2</c:v>
                </c:pt>
                <c:pt idx="67">
                  <c:v>3.7645989582432378E-2</c:v>
                </c:pt>
                <c:pt idx="68">
                  <c:v>3.8504125513546275E-2</c:v>
                </c:pt>
                <c:pt idx="69">
                  <c:v>3.981494305493765E-2</c:v>
                </c:pt>
                <c:pt idx="70">
                  <c:v>3.6879642595407672E-2</c:v>
                </c:pt>
                <c:pt idx="71">
                  <c:v>3.3308747600137079E-2</c:v>
                </c:pt>
                <c:pt idx="72">
                  <c:v>2.8910656384509344E-2</c:v>
                </c:pt>
                <c:pt idx="73">
                  <c:v>2.7395596892225246E-2</c:v>
                </c:pt>
                <c:pt idx="74">
                  <c:v>2.5622062579209307E-2</c:v>
                </c:pt>
                <c:pt idx="75">
                  <c:v>2.3032668224227327E-2</c:v>
                </c:pt>
                <c:pt idx="76">
                  <c:v>2.0918280416581683E-2</c:v>
                </c:pt>
                <c:pt idx="77">
                  <c:v>1.8652702979570501E-2</c:v>
                </c:pt>
                <c:pt idx="78">
                  <c:v>1.5993453526796521E-2</c:v>
                </c:pt>
                <c:pt idx="79">
                  <c:v>1.4578893304779707E-2</c:v>
                </c:pt>
                <c:pt idx="80">
                  <c:v>1.0694419840953333E-2</c:v>
                </c:pt>
                <c:pt idx="81">
                  <c:v>9.3614917553210934E-3</c:v>
                </c:pt>
                <c:pt idx="82">
                  <c:v>1.3295623363089148E-2</c:v>
                </c:pt>
                <c:pt idx="83">
                  <c:v>1.9432367198024134E-2</c:v>
                </c:pt>
                <c:pt idx="84">
                  <c:v>2.1838243837152563E-2</c:v>
                </c:pt>
                <c:pt idx="85">
                  <c:v>2.1510098194947071E-2</c:v>
                </c:pt>
                <c:pt idx="86">
                  <c:v>1.8804106506634884E-2</c:v>
                </c:pt>
                <c:pt idx="87">
                  <c:v>2.0946042061361764E-2</c:v>
                </c:pt>
                <c:pt idx="88">
                  <c:v>2.0208608456384381E-2</c:v>
                </c:pt>
                <c:pt idx="89">
                  <c:v>1.9626325516811691E-2</c:v>
                </c:pt>
                <c:pt idx="90">
                  <c:v>1.9131393113658794E-2</c:v>
                </c:pt>
                <c:pt idx="91">
                  <c:v>1.8794130230338227E-2</c:v>
                </c:pt>
                <c:pt idx="92">
                  <c:v>2.7509113487166253E-2</c:v>
                </c:pt>
                <c:pt idx="93">
                  <c:v>2.6135243361868135E-2</c:v>
                </c:pt>
                <c:pt idx="94">
                  <c:v>2.3674963099932115E-2</c:v>
                </c:pt>
                <c:pt idx="95">
                  <c:v>2.6170881076282178E-2</c:v>
                </c:pt>
                <c:pt idx="96">
                  <c:v>2.6299004102709255E-2</c:v>
                </c:pt>
                <c:pt idx="97">
                  <c:v>2.7163358367901524E-2</c:v>
                </c:pt>
                <c:pt idx="98">
                  <c:v>3.0343180346802126E-2</c:v>
                </c:pt>
                <c:pt idx="99">
                  <c:v>2.9476723806062598E-2</c:v>
                </c:pt>
                <c:pt idx="100">
                  <c:v>3.0823375331936877E-2</c:v>
                </c:pt>
                <c:pt idx="101">
                  <c:v>3.3143660770912721E-2</c:v>
                </c:pt>
                <c:pt idx="102">
                  <c:v>3.574002367225794E-2</c:v>
                </c:pt>
                <c:pt idx="103">
                  <c:v>3.5230611152279684E-2</c:v>
                </c:pt>
                <c:pt idx="104">
                  <c:v>3.02822342541718E-2</c:v>
                </c:pt>
                <c:pt idx="105">
                  <c:v>3.1018675462303354E-2</c:v>
                </c:pt>
                <c:pt idx="106">
                  <c:v>3.1711246237018091E-2</c:v>
                </c:pt>
                <c:pt idx="107">
                  <c:v>2.9410248617570529E-2</c:v>
                </c:pt>
                <c:pt idx="108">
                  <c:v>3.1055181669163889E-2</c:v>
                </c:pt>
                <c:pt idx="109">
                  <c:v>3.1186736501359211E-2</c:v>
                </c:pt>
                <c:pt idx="110">
                  <c:v>3.016512342097143E-2</c:v>
                </c:pt>
                <c:pt idx="111">
                  <c:v>2.9099830034319828E-2</c:v>
                </c:pt>
                <c:pt idx="112">
                  <c:v>2.7813673210138022E-2</c:v>
                </c:pt>
                <c:pt idx="113">
                  <c:v>2.5335054903096624E-2</c:v>
                </c:pt>
                <c:pt idx="114">
                  <c:v>2.3328676752943079E-2</c:v>
                </c:pt>
                <c:pt idx="115">
                  <c:v>2.2775376222669168E-2</c:v>
                </c:pt>
                <c:pt idx="116">
                  <c:v>2.123568559448144E-2</c:v>
                </c:pt>
                <c:pt idx="117">
                  <c:v>2.071264985806626E-2</c:v>
                </c:pt>
                <c:pt idx="118">
                  <c:v>1.7694599715212821E-2</c:v>
                </c:pt>
                <c:pt idx="119">
                  <c:v>2.1797803473318646E-2</c:v>
                </c:pt>
                <c:pt idx="120">
                  <c:v>2.2459020689952827E-2</c:v>
                </c:pt>
                <c:pt idx="121">
                  <c:v>1.9751489860158688E-2</c:v>
                </c:pt>
                <c:pt idx="122">
                  <c:v>1.8205956330981606E-2</c:v>
                </c:pt>
                <c:pt idx="123">
                  <c:v>1.7213392374453986E-2</c:v>
                </c:pt>
                <c:pt idx="124">
                  <c:v>1.7684044633856998E-2</c:v>
                </c:pt>
                <c:pt idx="125">
                  <c:v>1.8050404633887306E-2</c:v>
                </c:pt>
                <c:pt idx="126">
                  <c:v>1.725197106900216E-2</c:v>
                </c:pt>
                <c:pt idx="127">
                  <c:v>1.647314549098667E-2</c:v>
                </c:pt>
                <c:pt idx="128">
                  <c:v>1.4277378514846773E-2</c:v>
                </c:pt>
                <c:pt idx="129">
                  <c:v>1.2968130813050021E-2</c:v>
                </c:pt>
                <c:pt idx="130">
                  <c:v>1.9539983106284665E-2</c:v>
                </c:pt>
                <c:pt idx="131">
                  <c:v>1.7125402315154293E-2</c:v>
                </c:pt>
                <c:pt idx="132">
                  <c:v>1.5058057342341802E-2</c:v>
                </c:pt>
                <c:pt idx="133">
                  <c:v>1.5849879435849222E-2</c:v>
                </c:pt>
                <c:pt idx="134">
                  <c:v>1.5744719289221613E-2</c:v>
                </c:pt>
                <c:pt idx="135">
                  <c:v>1.683080672062532E-2</c:v>
                </c:pt>
                <c:pt idx="136">
                  <c:v>1.3694663349722113E-2</c:v>
                </c:pt>
                <c:pt idx="137">
                  <c:v>1.2290646072227775E-2</c:v>
                </c:pt>
                <c:pt idx="138">
                  <c:v>1.097443644174048E-2</c:v>
                </c:pt>
                <c:pt idx="139">
                  <c:v>8.4246606571555076E-3</c:v>
                </c:pt>
                <c:pt idx="140">
                  <c:v>5.4639307010351194E-3</c:v>
                </c:pt>
                <c:pt idx="141">
                  <c:v>5.0010055556245422E-3</c:v>
                </c:pt>
                <c:pt idx="142">
                  <c:v>-1.6066268190784191E-3</c:v>
                </c:pt>
                <c:pt idx="143">
                  <c:v>-5.6300690854669856E-3</c:v>
                </c:pt>
                <c:pt idx="144">
                  <c:v>-5.4132950822384429E-3</c:v>
                </c:pt>
                <c:pt idx="145">
                  <c:v>-6.165557247684899E-3</c:v>
                </c:pt>
                <c:pt idx="146">
                  <c:v>-6.6949884137405911E-3</c:v>
                </c:pt>
                <c:pt idx="147">
                  <c:v>-7.2634771812360313E-3</c:v>
                </c:pt>
                <c:pt idx="148">
                  <c:v>-6.545034766668012E-3</c:v>
                </c:pt>
                <c:pt idx="149">
                  <c:v>-7.7344630513008703E-3</c:v>
                </c:pt>
                <c:pt idx="150">
                  <c:v>-8.6018496217974624E-3</c:v>
                </c:pt>
                <c:pt idx="151">
                  <c:v>-7.3767427608576221E-3</c:v>
                </c:pt>
                <c:pt idx="152">
                  <c:v>-4.3121245278241816E-3</c:v>
                </c:pt>
                <c:pt idx="153">
                  <c:v>-6.8577055661871522E-3</c:v>
                </c:pt>
                <c:pt idx="154">
                  <c:v>-8.7602924672410421E-3</c:v>
                </c:pt>
                <c:pt idx="155">
                  <c:v>-1.8554507200133422E-2</c:v>
                </c:pt>
                <c:pt idx="156">
                  <c:v>-1.7387914355223879E-2</c:v>
                </c:pt>
                <c:pt idx="157">
                  <c:v>-2.0757252555577491E-2</c:v>
                </c:pt>
                <c:pt idx="158">
                  <c:v>-2.252644967223584E-2</c:v>
                </c:pt>
                <c:pt idx="159">
                  <c:v>-2.3005344851489033E-2</c:v>
                </c:pt>
                <c:pt idx="160">
                  <c:v>-2.4769658713866844E-2</c:v>
                </c:pt>
                <c:pt idx="161">
                  <c:v>-2.4728020807689866E-2</c:v>
                </c:pt>
                <c:pt idx="162">
                  <c:v>-2.5098040570840661E-2</c:v>
                </c:pt>
                <c:pt idx="163">
                  <c:v>-2.7391027665032448E-2</c:v>
                </c:pt>
                <c:pt idx="164">
                  <c:v>-3.0448648436270851E-2</c:v>
                </c:pt>
                <c:pt idx="165">
                  <c:v>-2.2156735540434548E-2</c:v>
                </c:pt>
                <c:pt idx="166">
                  <c:v>-2.5202154382902825E-2</c:v>
                </c:pt>
                <c:pt idx="167">
                  <c:v>-2.4858068014178371E-2</c:v>
                </c:pt>
                <c:pt idx="168">
                  <c:v>-2.3314896964589212E-2</c:v>
                </c:pt>
                <c:pt idx="169">
                  <c:v>-2.3299491927995342E-2</c:v>
                </c:pt>
                <c:pt idx="170">
                  <c:v>-2.3274059502811317E-2</c:v>
                </c:pt>
                <c:pt idx="171">
                  <c:v>-2.2795516567499327E-2</c:v>
                </c:pt>
                <c:pt idx="172">
                  <c:v>-2.4644178357483972E-2</c:v>
                </c:pt>
                <c:pt idx="173">
                  <c:v>-2.604363480322789E-2</c:v>
                </c:pt>
                <c:pt idx="174">
                  <c:v>-2.646156033635395E-2</c:v>
                </c:pt>
                <c:pt idx="175">
                  <c:v>-2.4404196793550194E-2</c:v>
                </c:pt>
                <c:pt idx="176">
                  <c:v>-2.3508450959441825E-2</c:v>
                </c:pt>
                <c:pt idx="177">
                  <c:v>-2.877495621132076E-2</c:v>
                </c:pt>
                <c:pt idx="178">
                  <c:v>-2.2812044997509568E-2</c:v>
                </c:pt>
                <c:pt idx="179">
                  <c:v>-1.6872952388208635E-2</c:v>
                </c:pt>
                <c:pt idx="180">
                  <c:v>-1.5245207394376563E-2</c:v>
                </c:pt>
                <c:pt idx="181">
                  <c:v>-1.4293345741207837E-2</c:v>
                </c:pt>
                <c:pt idx="182">
                  <c:v>-1.6385223215722167E-2</c:v>
                </c:pt>
                <c:pt idx="183">
                  <c:v>-1.7801528572805373E-2</c:v>
                </c:pt>
                <c:pt idx="184">
                  <c:v>-1.4417539392618934E-2</c:v>
                </c:pt>
                <c:pt idx="185">
                  <c:v>-1.3456028770711677E-2</c:v>
                </c:pt>
                <c:pt idx="186">
                  <c:v>-1.1502329465838304E-2</c:v>
                </c:pt>
                <c:pt idx="187">
                  <c:v>-1.2546199617910585E-2</c:v>
                </c:pt>
                <c:pt idx="188">
                  <c:v>-1.3002893316376194E-2</c:v>
                </c:pt>
                <c:pt idx="189">
                  <c:v>-1.2482667250574533E-2</c:v>
                </c:pt>
                <c:pt idx="190">
                  <c:v>-1.4593538691175771E-2</c:v>
                </c:pt>
                <c:pt idx="191">
                  <c:v>-1.5856000696336251E-2</c:v>
                </c:pt>
                <c:pt idx="192">
                  <c:v>-1.581607551644567E-2</c:v>
                </c:pt>
                <c:pt idx="193">
                  <c:v>-1.5374990754955541E-2</c:v>
                </c:pt>
                <c:pt idx="194">
                  <c:v>-1.440040564801438E-2</c:v>
                </c:pt>
                <c:pt idx="195">
                  <c:v>-1.382577793328465E-2</c:v>
                </c:pt>
                <c:pt idx="196">
                  <c:v>-1.443314992446396E-2</c:v>
                </c:pt>
                <c:pt idx="197">
                  <c:v>-1.4246563046112326E-2</c:v>
                </c:pt>
                <c:pt idx="198">
                  <c:v>-1.4100041466115643E-2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563712"/>
        <c:axId val="352564272"/>
      </c:lineChart>
      <c:dateAx>
        <c:axId val="3525637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2564272"/>
        <c:crosses val="autoZero"/>
        <c:auto val="1"/>
        <c:lblOffset val="100"/>
        <c:baseTimeUnit val="months"/>
        <c:majorUnit val="12"/>
        <c:majorTimeUnit val="months"/>
      </c:dateAx>
      <c:valAx>
        <c:axId val="352564272"/>
        <c:scaling>
          <c:orientation val="minMax"/>
          <c:min val="-0.13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crossAx val="352563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731784977415075E-2"/>
          <c:y val="0.87689535644824435"/>
          <c:w val="0.94408552133830248"/>
          <c:h val="6.7672466867567477E-2"/>
        </c:manualLayout>
      </c:layout>
      <c:overlay val="0"/>
    </c:legend>
    <c:plotVisOnly val="1"/>
    <c:dispBlanksAs val="gap"/>
    <c:showDLblsOverMax val="0"/>
  </c:chart>
  <c:spPr>
    <a:ln>
      <a:solidFill>
        <a:srgbClr val="BD534B"/>
      </a:solidFill>
    </a:ln>
  </c:spPr>
  <c:txPr>
    <a:bodyPr/>
    <a:lstStyle/>
    <a:p>
      <a:pPr>
        <a:defRPr sz="1050">
          <a:solidFill>
            <a:srgbClr val="000000"/>
          </a:solidFill>
          <a:latin typeface="Cambria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indicadores de dívida pública e principais componentes (% do PIB)</a:t>
            </a:r>
          </a:p>
        </c:rich>
      </c:tx>
      <c:layout>
        <c:manualLayout>
          <c:xMode val="edge"/>
          <c:yMode val="edge"/>
          <c:x val="0.17136260102718476"/>
          <c:y val="1.67097178227691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530205076678579E-2"/>
          <c:y val="9.6676099276059801E-2"/>
          <c:w val="0.9023660476604124"/>
          <c:h val="0.68986070120816845"/>
        </c:manualLayout>
      </c:layout>
      <c:lineChart>
        <c:grouping val="standard"/>
        <c:varyColors val="0"/>
        <c:ser>
          <c:idx val="0"/>
          <c:order val="0"/>
          <c:tx>
            <c:strRef>
              <c:f>'Gráficos 15 e 16'!$B$4</c:f>
              <c:strCache>
                <c:ptCount val="1"/>
                <c:pt idx="0">
                  <c:v>DLSP</c:v>
                </c:pt>
              </c:strCache>
            </c:strRef>
          </c:tx>
          <c:spPr>
            <a:ln w="3175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36"/>
              <c:layout>
                <c:manualLayout>
                  <c:x val="-3.4730906624401571E-2"/>
                  <c:y val="-6.02708283825331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jul/18</a:t>
                    </a:r>
                  </a:p>
                  <a:p>
                    <a:r>
                      <a:rPr lang="en-US"/>
                      <a:t>52,3%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0"/>
                  <c:y val="-5.1896207584830337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jul/19</a:t>
                    </a:r>
                  </a:p>
                  <a:p>
                    <a:pPr>
                      <a:defRPr b="1"/>
                    </a:pPr>
                    <a:r>
                      <a:rPr lang="en-US" b="1"/>
                      <a:t>55,8%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15 e 16'!$A$17:$A$168</c:f>
              <c:numCache>
                <c:formatCode>mmm\-yy</c:formatCode>
                <c:ptCount val="15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</c:numCache>
            </c:numRef>
          </c:cat>
          <c:val>
            <c:numRef>
              <c:f>'Gráficos 15 e 16'!$B$17:$B$168</c:f>
              <c:numCache>
                <c:formatCode>0.0%</c:formatCode>
                <c:ptCount val="152"/>
                <c:pt idx="0">
                  <c:v>0.46485823497335266</c:v>
                </c:pt>
                <c:pt idx="1">
                  <c:v>0.45938306311399574</c:v>
                </c:pt>
                <c:pt idx="2">
                  <c:v>0.45852368458646936</c:v>
                </c:pt>
                <c:pt idx="3">
                  <c:v>0.4581005104020065</c:v>
                </c:pt>
                <c:pt idx="4">
                  <c:v>0.4508707916194758</c:v>
                </c:pt>
                <c:pt idx="5">
                  <c:v>0.45239217667392401</c:v>
                </c:pt>
                <c:pt idx="6">
                  <c:v>0.44800222807003753</c:v>
                </c:pt>
                <c:pt idx="7">
                  <c:v>0.44738828389994434</c:v>
                </c:pt>
                <c:pt idx="8">
                  <c:v>0.44102138706859606</c:v>
                </c:pt>
                <c:pt idx="9">
                  <c:v>0.44585384150141016</c:v>
                </c:pt>
                <c:pt idx="10">
                  <c:v>0.44586903134558847</c:v>
                </c:pt>
                <c:pt idx="11">
                  <c:v>0.44095574440765101</c:v>
                </c:pt>
                <c:pt idx="12">
                  <c:v>0.44545776568313444</c:v>
                </c:pt>
                <c:pt idx="13">
                  <c:v>0.43709750603865433</c:v>
                </c:pt>
                <c:pt idx="14">
                  <c:v>0.43798525890150358</c:v>
                </c:pt>
                <c:pt idx="15">
                  <c:v>0.42999580635159323</c:v>
                </c:pt>
                <c:pt idx="16">
                  <c:v>0.42824475546091906</c:v>
                </c:pt>
                <c:pt idx="17">
                  <c:v>0.43033030674167788</c:v>
                </c:pt>
                <c:pt idx="18">
                  <c:v>0.4288770185611393</c:v>
                </c:pt>
                <c:pt idx="19">
                  <c:v>0.42684894122932909</c:v>
                </c:pt>
                <c:pt idx="20">
                  <c:v>0.41975569711905769</c:v>
                </c:pt>
                <c:pt idx="21">
                  <c:v>0.39959063874970346</c:v>
                </c:pt>
                <c:pt idx="22">
                  <c:v>0.38311862809966174</c:v>
                </c:pt>
                <c:pt idx="23">
                  <c:v>0.36963428095414108</c:v>
                </c:pt>
                <c:pt idx="24">
                  <c:v>0.37566312245670164</c:v>
                </c:pt>
                <c:pt idx="25">
                  <c:v>0.38044513679861758</c:v>
                </c:pt>
                <c:pt idx="26">
                  <c:v>0.3800382305244614</c:v>
                </c:pt>
                <c:pt idx="27">
                  <c:v>0.38040113503806011</c:v>
                </c:pt>
                <c:pt idx="28">
                  <c:v>0.38647138648389867</c:v>
                </c:pt>
                <c:pt idx="29">
                  <c:v>0.39651075328459418</c:v>
                </c:pt>
                <c:pt idx="30">
                  <c:v>0.39976011289767527</c:v>
                </c:pt>
                <c:pt idx="31">
                  <c:v>0.40677888626598291</c:v>
                </c:pt>
                <c:pt idx="32">
                  <c:v>0.4065503063271167</c:v>
                </c:pt>
                <c:pt idx="33">
                  <c:v>0.41559378312255968</c:v>
                </c:pt>
                <c:pt idx="34">
                  <c:v>0.41457937597280614</c:v>
                </c:pt>
                <c:pt idx="35">
                  <c:v>0.40989718489934057</c:v>
                </c:pt>
                <c:pt idx="36">
                  <c:v>0.40884927495412682</c:v>
                </c:pt>
                <c:pt idx="37">
                  <c:v>0.39595238531976501</c:v>
                </c:pt>
                <c:pt idx="38">
                  <c:v>0.39813473340135652</c:v>
                </c:pt>
                <c:pt idx="39">
                  <c:v>0.39908446446717932</c:v>
                </c:pt>
                <c:pt idx="40">
                  <c:v>0.3947689074789073</c:v>
                </c:pt>
                <c:pt idx="41">
                  <c:v>0.38977042306945675</c:v>
                </c:pt>
                <c:pt idx="42">
                  <c:v>0.38885773585257044</c:v>
                </c:pt>
                <c:pt idx="43">
                  <c:v>0.38996709561489173</c:v>
                </c:pt>
                <c:pt idx="44">
                  <c:v>0.38763902508217191</c:v>
                </c:pt>
                <c:pt idx="45">
                  <c:v>0.38222677309290271</c:v>
                </c:pt>
                <c:pt idx="46">
                  <c:v>0.37876410073656358</c:v>
                </c:pt>
                <c:pt idx="47">
                  <c:v>0.37742947703430085</c:v>
                </c:pt>
                <c:pt idx="48">
                  <c:v>0.37979369157561216</c:v>
                </c:pt>
                <c:pt idx="49">
                  <c:v>0.37558037362807661</c:v>
                </c:pt>
                <c:pt idx="50">
                  <c:v>0.37476358305365021</c:v>
                </c:pt>
                <c:pt idx="51">
                  <c:v>0.37532676325299397</c:v>
                </c:pt>
                <c:pt idx="52">
                  <c:v>0.37422669551223353</c:v>
                </c:pt>
                <c:pt idx="53">
                  <c:v>0.37278492189932211</c:v>
                </c:pt>
                <c:pt idx="54">
                  <c:v>0.37084454485600327</c:v>
                </c:pt>
                <c:pt idx="55">
                  <c:v>0.36798805447274563</c:v>
                </c:pt>
                <c:pt idx="56">
                  <c:v>0.36523622241776477</c:v>
                </c:pt>
                <c:pt idx="57">
                  <c:v>0.34665990741602198</c:v>
                </c:pt>
                <c:pt idx="58">
                  <c:v>0.35640508465517079</c:v>
                </c:pt>
                <c:pt idx="59">
                  <c:v>0.3475506885108508</c:v>
                </c:pt>
                <c:pt idx="60">
                  <c:v>0.34470183563792689</c:v>
                </c:pt>
                <c:pt idx="61">
                  <c:v>0.3501798797692432</c:v>
                </c:pt>
                <c:pt idx="62">
                  <c:v>0.35188023642847743</c:v>
                </c:pt>
                <c:pt idx="63">
                  <c:v>0.34262807832044828</c:v>
                </c:pt>
                <c:pt idx="64">
                  <c:v>0.33489213989118966</c:v>
                </c:pt>
                <c:pt idx="65">
                  <c:v>0.32743303630134124</c:v>
                </c:pt>
                <c:pt idx="66">
                  <c:v>0.32784214312393112</c:v>
                </c:pt>
                <c:pt idx="67">
                  <c:v>0.32510984522394748</c:v>
                </c:pt>
                <c:pt idx="68">
                  <c:v>0.32598059119907835</c:v>
                </c:pt>
                <c:pt idx="69">
                  <c:v>0.32623932840529174</c:v>
                </c:pt>
                <c:pt idx="70">
                  <c:v>0.32457046827703784</c:v>
                </c:pt>
                <c:pt idx="71">
                  <c:v>0.32104507118049741</c:v>
                </c:pt>
                <c:pt idx="72">
                  <c:v>0.32194399682603764</c:v>
                </c:pt>
                <c:pt idx="73">
                  <c:v>0.3215530139562825</c:v>
                </c:pt>
                <c:pt idx="74">
                  <c:v>0.32572410994533046</c:v>
                </c:pt>
                <c:pt idx="75">
                  <c:v>0.3239921650785344</c:v>
                </c:pt>
                <c:pt idx="76">
                  <c:v>0.32160771479070482</c:v>
                </c:pt>
                <c:pt idx="77">
                  <c:v>0.31534483706760397</c:v>
                </c:pt>
                <c:pt idx="78">
                  <c:v>0.31191382305379128</c:v>
                </c:pt>
                <c:pt idx="79">
                  <c:v>0.30794829732056045</c:v>
                </c:pt>
                <c:pt idx="80">
                  <c:v>0.30580916658455176</c:v>
                </c:pt>
                <c:pt idx="81">
                  <c:v>0.31514061209107153</c:v>
                </c:pt>
                <c:pt idx="82">
                  <c:v>0.31612430486199117</c:v>
                </c:pt>
                <c:pt idx="83">
                  <c:v>0.30575756827401235</c:v>
                </c:pt>
                <c:pt idx="84">
                  <c:v>0.30503583727270112</c:v>
                </c:pt>
                <c:pt idx="85">
                  <c:v>0.29998640919725955</c:v>
                </c:pt>
                <c:pt idx="86">
                  <c:v>0.30352550295804409</c:v>
                </c:pt>
                <c:pt idx="87">
                  <c:v>0.30783418069644247</c:v>
                </c:pt>
                <c:pt idx="88">
                  <c:v>0.30764452081945315</c:v>
                </c:pt>
                <c:pt idx="89">
                  <c:v>0.31075528088290183</c:v>
                </c:pt>
                <c:pt idx="90">
                  <c:v>0.31478838503237477</c:v>
                </c:pt>
                <c:pt idx="91">
                  <c:v>0.31622841714540584</c:v>
                </c:pt>
                <c:pt idx="92">
                  <c:v>0.32147905801144216</c:v>
                </c:pt>
                <c:pt idx="93">
                  <c:v>0.32070833041427704</c:v>
                </c:pt>
                <c:pt idx="94">
                  <c:v>0.32216213879691252</c:v>
                </c:pt>
                <c:pt idx="95">
                  <c:v>0.32167959587129419</c:v>
                </c:pt>
                <c:pt idx="96">
                  <c:v>0.32586300410611957</c:v>
                </c:pt>
                <c:pt idx="97">
                  <c:v>0.32502967941977046</c:v>
                </c:pt>
                <c:pt idx="98">
                  <c:v>0.32305310231514356</c:v>
                </c:pt>
                <c:pt idx="99">
                  <c:v>0.31584863793311119</c:v>
                </c:pt>
                <c:pt idx="100">
                  <c:v>0.32345028835953882</c:v>
                </c:pt>
                <c:pt idx="101">
                  <c:v>0.32388296831972307</c:v>
                </c:pt>
                <c:pt idx="102">
                  <c:v>0.3322523669979216</c:v>
                </c:pt>
                <c:pt idx="103">
                  <c:v>0.32906120944550016</c:v>
                </c:pt>
                <c:pt idx="104">
                  <c:v>0.32469929566549832</c:v>
                </c:pt>
                <c:pt idx="105">
                  <c:v>0.32014379063649367</c:v>
                </c:pt>
                <c:pt idx="106">
                  <c:v>0.33047581982319213</c:v>
                </c:pt>
                <c:pt idx="107">
                  <c:v>0.33886845903597307</c:v>
                </c:pt>
                <c:pt idx="108">
                  <c:v>0.35639825238145845</c:v>
                </c:pt>
                <c:pt idx="109">
                  <c:v>0.35332582289828451</c:v>
                </c:pt>
                <c:pt idx="110">
                  <c:v>0.36272714539935663</c:v>
                </c:pt>
                <c:pt idx="111">
                  <c:v>0.38335842545077997</c:v>
                </c:pt>
                <c:pt idx="112">
                  <c:v>0.38923445606711199</c:v>
                </c:pt>
                <c:pt idx="113">
                  <c:v>0.391536432715197</c:v>
                </c:pt>
                <c:pt idx="114">
                  <c:v>0.41358785474709991</c:v>
                </c:pt>
                <c:pt idx="115">
                  <c:v>0.41902443837045772</c:v>
                </c:pt>
                <c:pt idx="116">
                  <c:v>0.4276034495391523</c:v>
                </c:pt>
                <c:pt idx="117">
                  <c:v>0.4365135171096482</c:v>
                </c:pt>
                <c:pt idx="118">
                  <c:v>0.43970762865414903</c:v>
                </c:pt>
                <c:pt idx="119">
                  <c:v>0.44110559347911299</c:v>
                </c:pt>
                <c:pt idx="120">
                  <c:v>0.46159547274066043</c:v>
                </c:pt>
                <c:pt idx="121">
                  <c:v>0.46435148506261475</c:v>
                </c:pt>
                <c:pt idx="122">
                  <c:v>0.47222199562290934</c:v>
                </c:pt>
                <c:pt idx="123">
                  <c:v>0.4755832258087162</c:v>
                </c:pt>
                <c:pt idx="124">
                  <c:v>0.47525099549816135</c:v>
                </c:pt>
                <c:pt idx="125">
                  <c:v>0.48053767388526386</c:v>
                </c:pt>
                <c:pt idx="126">
                  <c:v>0.48487962072774621</c:v>
                </c:pt>
                <c:pt idx="127">
                  <c:v>0.49752349050288397</c:v>
                </c:pt>
                <c:pt idx="128">
                  <c:v>0.50200635765341606</c:v>
                </c:pt>
                <c:pt idx="129">
                  <c:v>0.5087458734850655</c:v>
                </c:pt>
                <c:pt idx="130">
                  <c:v>0.5069483625242821</c:v>
                </c:pt>
                <c:pt idx="131">
                  <c:v>0.51037420243455534</c:v>
                </c:pt>
                <c:pt idx="132">
                  <c:v>0.51617690070247368</c:v>
                </c:pt>
                <c:pt idx="133">
                  <c:v>0.51755929859043004</c:v>
                </c:pt>
                <c:pt idx="134">
                  <c:v>0.52016909530410071</c:v>
                </c:pt>
                <c:pt idx="135">
                  <c:v>0.52356360566113691</c:v>
                </c:pt>
                <c:pt idx="136">
                  <c:v>0.51843964847634993</c:v>
                </c:pt>
                <c:pt idx="137">
                  <c:v>0.51374483577073771</c:v>
                </c:pt>
                <c:pt idx="138">
                  <c:v>0.5154313286364246</c:v>
                </c:pt>
                <c:pt idx="139">
                  <c:v>0.52277339173581039</c:v>
                </c:pt>
                <c:pt idx="140">
                  <c:v>0.51400149144983076</c:v>
                </c:pt>
                <c:pt idx="141">
                  <c:v>0.52482646942105571</c:v>
                </c:pt>
                <c:pt idx="142">
                  <c:v>0.53647189807066675</c:v>
                </c:pt>
                <c:pt idx="143">
                  <c:v>0.53480777176450833</c:v>
                </c:pt>
                <c:pt idx="144">
                  <c:v>0.54130952998472326</c:v>
                </c:pt>
                <c:pt idx="145">
                  <c:v>0.54522940798985764</c:v>
                </c:pt>
                <c:pt idx="146">
                  <c:v>0.54527258999805595</c:v>
                </c:pt>
                <c:pt idx="147">
                  <c:v>0.54450280118206595</c:v>
                </c:pt>
                <c:pt idx="148">
                  <c:v>0.54532056301809306</c:v>
                </c:pt>
                <c:pt idx="149">
                  <c:v>0.54816420422994505</c:v>
                </c:pt>
                <c:pt idx="150">
                  <c:v>0.55224712531778797</c:v>
                </c:pt>
                <c:pt idx="151">
                  <c:v>0.55776952390562295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'Gráficos 15 e 16'!$C$4</c:f>
              <c:strCache>
                <c:ptCount val="1"/>
                <c:pt idx="0">
                  <c:v>DBGG</c:v>
                </c:pt>
              </c:strCache>
            </c:strRef>
          </c:tx>
          <c:spPr>
            <a:ln w="317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-4.627534486063109E-2"/>
                  <c:y val="-5.98802395209581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</a:t>
                    </a:r>
                  </a:p>
                  <a:p>
                    <a:fld id="{D2C91CC9-9E21-4EAE-B7C1-A2EF749D40A2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6"/>
              <c:layout>
                <c:manualLayout>
                  <c:x val="-4.4445100315473968E-2"/>
                  <c:y val="-6.38722554890219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layout>
                <c:manualLayout>
                  <c:x val="-3.2417211971606991E-2"/>
                  <c:y val="-6.7473710896713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jul/18</a:t>
                    </a:r>
                  </a:p>
                  <a:p>
                    <a:r>
                      <a:rPr lang="en-US"/>
                      <a:t>77,4%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0"/>
                  <c:y val="-4.7904191616766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</a:t>
                    </a:r>
                  </a:p>
                  <a:p>
                    <a:r>
                      <a:rPr lang="en-US"/>
                      <a:t>79,0%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15 e 16'!$A$17:$A$168</c:f>
              <c:numCache>
                <c:formatCode>mmm\-yy</c:formatCode>
                <c:ptCount val="15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</c:numCache>
            </c:numRef>
          </c:cat>
          <c:val>
            <c:numRef>
              <c:f>'Gráficos 15 e 16'!$C$17:$C$168</c:f>
              <c:numCache>
                <c:formatCode>0.0%</c:formatCode>
                <c:ptCount val="152"/>
                <c:pt idx="0">
                  <c:v>0.55475106141023234</c:v>
                </c:pt>
                <c:pt idx="1">
                  <c:v>0.56157827672643856</c:v>
                </c:pt>
                <c:pt idx="2">
                  <c:v>0.56890959528035812</c:v>
                </c:pt>
                <c:pt idx="3">
                  <c:v>0.57237675491412165</c:v>
                </c:pt>
                <c:pt idx="4">
                  <c:v>0.57172275111763449</c:v>
                </c:pt>
                <c:pt idx="5">
                  <c:v>0.57922378132347241</c:v>
                </c:pt>
                <c:pt idx="6">
                  <c:v>0.58225068610292652</c:v>
                </c:pt>
                <c:pt idx="7">
                  <c:v>0.58331987478091352</c:v>
                </c:pt>
                <c:pt idx="8">
                  <c:v>0.58472555544545357</c:v>
                </c:pt>
                <c:pt idx="9">
                  <c:v>0.57881107670222531</c:v>
                </c:pt>
                <c:pt idx="10">
                  <c:v>0.57464249208558182</c:v>
                </c:pt>
                <c:pt idx="11">
                  <c:v>0.57238369333649131</c:v>
                </c:pt>
                <c:pt idx="12">
                  <c:v>0.56717011145023755</c:v>
                </c:pt>
                <c:pt idx="13">
                  <c:v>0.57511123136433917</c:v>
                </c:pt>
                <c:pt idx="14">
                  <c:v>0.57049341056530822</c:v>
                </c:pt>
                <c:pt idx="15">
                  <c:v>0.57090623118453965</c:v>
                </c:pt>
                <c:pt idx="16">
                  <c:v>0.56529262995491414</c:v>
                </c:pt>
                <c:pt idx="17">
                  <c:v>0.55830671678983401</c:v>
                </c:pt>
                <c:pt idx="18">
                  <c:v>0.55595414577846736</c:v>
                </c:pt>
                <c:pt idx="19">
                  <c:v>0.55458297598712913</c:v>
                </c:pt>
                <c:pt idx="20">
                  <c:v>0.54884170598458992</c:v>
                </c:pt>
                <c:pt idx="21">
                  <c:v>0.54830468812333233</c:v>
                </c:pt>
                <c:pt idx="22">
                  <c:v>0.55058106307849197</c:v>
                </c:pt>
                <c:pt idx="23">
                  <c:v>0.54655738137650389</c:v>
                </c:pt>
                <c:pt idx="24">
                  <c:v>0.55980644584315886</c:v>
                </c:pt>
                <c:pt idx="25">
                  <c:v>0.56861182839146951</c:v>
                </c:pt>
                <c:pt idx="26">
                  <c:v>0.57152889538904716</c:v>
                </c:pt>
                <c:pt idx="27">
                  <c:v>0.57469847040793742</c:v>
                </c:pt>
                <c:pt idx="28">
                  <c:v>0.56786097924169798</c:v>
                </c:pt>
                <c:pt idx="29">
                  <c:v>0.57052422893365839</c:v>
                </c:pt>
                <c:pt idx="30">
                  <c:v>0.58338895241527533</c:v>
                </c:pt>
                <c:pt idx="31">
                  <c:v>0.59732572185693866</c:v>
                </c:pt>
                <c:pt idx="32">
                  <c:v>0.60802408404994357</c:v>
                </c:pt>
                <c:pt idx="33">
                  <c:v>0.60803910310683962</c:v>
                </c:pt>
                <c:pt idx="34">
                  <c:v>0.61050694900432845</c:v>
                </c:pt>
                <c:pt idx="35">
                  <c:v>0.60297116006387308</c:v>
                </c:pt>
                <c:pt idx="36">
                  <c:v>0.59207932273414132</c:v>
                </c:pt>
                <c:pt idx="37">
                  <c:v>0.59772375432509162</c:v>
                </c:pt>
                <c:pt idx="38">
                  <c:v>0.59024059270018114</c:v>
                </c:pt>
                <c:pt idx="39">
                  <c:v>0.56243857604937453</c:v>
                </c:pt>
                <c:pt idx="40">
                  <c:v>0.56059350202767433</c:v>
                </c:pt>
                <c:pt idx="41">
                  <c:v>0.5595976386622229</c:v>
                </c:pt>
                <c:pt idx="42">
                  <c:v>0.55782080772580978</c:v>
                </c:pt>
                <c:pt idx="43">
                  <c:v>0.55537258805254797</c:v>
                </c:pt>
                <c:pt idx="44">
                  <c:v>0.54982979491440231</c:v>
                </c:pt>
                <c:pt idx="45">
                  <c:v>0.54892680981306774</c:v>
                </c:pt>
                <c:pt idx="46">
                  <c:v>0.55056289878389642</c:v>
                </c:pt>
                <c:pt idx="47">
                  <c:v>0.54613339085400492</c:v>
                </c:pt>
                <c:pt idx="48">
                  <c:v>0.51765333582334927</c:v>
                </c:pt>
                <c:pt idx="49">
                  <c:v>0.52385523312107185</c:v>
                </c:pt>
                <c:pt idx="50">
                  <c:v>0.52352862832189395</c:v>
                </c:pt>
                <c:pt idx="51">
                  <c:v>0.52612085260476826</c:v>
                </c:pt>
                <c:pt idx="52">
                  <c:v>0.52620044359657414</c:v>
                </c:pt>
                <c:pt idx="53">
                  <c:v>0.52250406592664633</c:v>
                </c:pt>
                <c:pt idx="54">
                  <c:v>0.52352177560573376</c:v>
                </c:pt>
                <c:pt idx="55">
                  <c:v>0.5249026130777702</c:v>
                </c:pt>
                <c:pt idx="56">
                  <c:v>0.52252440480356088</c:v>
                </c:pt>
                <c:pt idx="57">
                  <c:v>0.5210658983966906</c:v>
                </c:pt>
                <c:pt idx="58">
                  <c:v>0.51691347811413213</c:v>
                </c:pt>
                <c:pt idx="59">
                  <c:v>0.51748314561756736</c:v>
                </c:pt>
                <c:pt idx="60">
                  <c:v>0.512661763786456</c:v>
                </c:pt>
                <c:pt idx="61">
                  <c:v>0.51851877854137707</c:v>
                </c:pt>
                <c:pt idx="62">
                  <c:v>0.52274014219747289</c:v>
                </c:pt>
                <c:pt idx="63">
                  <c:v>0.52717682633249607</c:v>
                </c:pt>
                <c:pt idx="64">
                  <c:v>0.53198320418718648</c:v>
                </c:pt>
                <c:pt idx="65">
                  <c:v>0.53228657047934258</c:v>
                </c:pt>
                <c:pt idx="66">
                  <c:v>0.53419855153221252</c:v>
                </c:pt>
                <c:pt idx="67">
                  <c:v>0.53594249191112431</c:v>
                </c:pt>
                <c:pt idx="68">
                  <c:v>0.53330351178842517</c:v>
                </c:pt>
                <c:pt idx="69">
                  <c:v>0.5405003132499383</c:v>
                </c:pt>
                <c:pt idx="70">
                  <c:v>0.54555457020396769</c:v>
                </c:pt>
                <c:pt idx="71">
                  <c:v>0.54690634813865702</c:v>
                </c:pt>
                <c:pt idx="72">
                  <c:v>0.53667189110830182</c:v>
                </c:pt>
                <c:pt idx="73">
                  <c:v>0.5396105159600002</c:v>
                </c:pt>
                <c:pt idx="74">
                  <c:v>0.53996511471744457</c:v>
                </c:pt>
                <c:pt idx="75">
                  <c:v>0.54054355651322417</c:v>
                </c:pt>
                <c:pt idx="76">
                  <c:v>0.5382122156855953</c:v>
                </c:pt>
                <c:pt idx="77">
                  <c:v>0.53973882162735143</c:v>
                </c:pt>
                <c:pt idx="78">
                  <c:v>0.53606791112101793</c:v>
                </c:pt>
                <c:pt idx="79">
                  <c:v>0.53693156159009459</c:v>
                </c:pt>
                <c:pt idx="80">
                  <c:v>0.53445715379345227</c:v>
                </c:pt>
                <c:pt idx="81">
                  <c:v>0.52945493523367704</c:v>
                </c:pt>
                <c:pt idx="82">
                  <c:v>0.53090185416238034</c:v>
                </c:pt>
                <c:pt idx="83">
                  <c:v>0.52723620055821596</c:v>
                </c:pt>
                <c:pt idx="84">
                  <c:v>0.51541505601347037</c:v>
                </c:pt>
                <c:pt idx="85">
                  <c:v>0.52618380925118158</c:v>
                </c:pt>
                <c:pt idx="86">
                  <c:v>0.51829392961608045</c:v>
                </c:pt>
                <c:pt idx="87">
                  <c:v>0.5178580348140468</c:v>
                </c:pt>
                <c:pt idx="88">
                  <c:v>0.51971175009638726</c:v>
                </c:pt>
                <c:pt idx="89">
                  <c:v>0.52141332317827316</c:v>
                </c:pt>
                <c:pt idx="90">
                  <c:v>0.52749784695521107</c:v>
                </c:pt>
                <c:pt idx="91">
                  <c:v>0.5320965941422291</c:v>
                </c:pt>
                <c:pt idx="92">
                  <c:v>0.53825563980743885</c:v>
                </c:pt>
                <c:pt idx="93">
                  <c:v>0.5510785024844006</c:v>
                </c:pt>
                <c:pt idx="94">
                  <c:v>0.55417419246726707</c:v>
                </c:pt>
                <c:pt idx="95">
                  <c:v>0.55985507994528638</c:v>
                </c:pt>
                <c:pt idx="96">
                  <c:v>0.56280930979222388</c:v>
                </c:pt>
                <c:pt idx="97">
                  <c:v>0.57165715897603653</c:v>
                </c:pt>
                <c:pt idx="98">
                  <c:v>0.58290114129175918</c:v>
                </c:pt>
                <c:pt idx="99">
                  <c:v>0.59492916971217813</c:v>
                </c:pt>
                <c:pt idx="100">
                  <c:v>0.59111505625016159</c:v>
                </c:pt>
                <c:pt idx="101">
                  <c:v>0.60206323806440776</c:v>
                </c:pt>
                <c:pt idx="102">
                  <c:v>0.60742932834402263</c:v>
                </c:pt>
                <c:pt idx="103">
                  <c:v>0.62157236203350175</c:v>
                </c:pt>
                <c:pt idx="104">
                  <c:v>0.62985238092913853</c:v>
                </c:pt>
                <c:pt idx="105">
                  <c:v>0.63642675385403313</c:v>
                </c:pt>
                <c:pt idx="106">
                  <c:v>0.63898872083227753</c:v>
                </c:pt>
                <c:pt idx="107">
                  <c:v>0.64258182910496886</c:v>
                </c:pt>
                <c:pt idx="108">
                  <c:v>0.65504712939279708</c:v>
                </c:pt>
                <c:pt idx="109">
                  <c:v>0.66500834159061695</c:v>
                </c:pt>
                <c:pt idx="110">
                  <c:v>0.66636287357116997</c:v>
                </c:pt>
                <c:pt idx="111">
                  <c:v>0.66337932859688076</c:v>
                </c:pt>
                <c:pt idx="112">
                  <c:v>0.66715742964213687</c:v>
                </c:pt>
                <c:pt idx="113">
                  <c:v>0.67702940265191969</c:v>
                </c:pt>
                <c:pt idx="114">
                  <c:v>0.6753604498795085</c:v>
                </c:pt>
                <c:pt idx="115">
                  <c:v>0.68656774027862877</c:v>
                </c:pt>
                <c:pt idx="116">
                  <c:v>0.69251572301525921</c:v>
                </c:pt>
                <c:pt idx="117">
                  <c:v>0.70002418778171149</c:v>
                </c:pt>
                <c:pt idx="118">
                  <c:v>0.69930212015942705</c:v>
                </c:pt>
                <c:pt idx="119">
                  <c:v>0.71024622784697111</c:v>
                </c:pt>
                <c:pt idx="120">
                  <c:v>0.69863462180864777</c:v>
                </c:pt>
                <c:pt idx="121">
                  <c:v>0.69775044268358499</c:v>
                </c:pt>
                <c:pt idx="122">
                  <c:v>0.70332012680376399</c:v>
                </c:pt>
                <c:pt idx="123">
                  <c:v>0.71275787044228811</c:v>
                </c:pt>
                <c:pt idx="124">
                  <c:v>0.71447300119160517</c:v>
                </c:pt>
                <c:pt idx="125">
                  <c:v>0.72405809991248149</c:v>
                </c:pt>
                <c:pt idx="126">
                  <c:v>0.72813897872753897</c:v>
                </c:pt>
                <c:pt idx="127">
                  <c:v>0.73278696437556279</c:v>
                </c:pt>
                <c:pt idx="128">
                  <c:v>0.73760445427706334</c:v>
                </c:pt>
                <c:pt idx="129">
                  <c:v>0.73878489224846433</c:v>
                </c:pt>
                <c:pt idx="130">
                  <c:v>0.74342085252698287</c:v>
                </c:pt>
                <c:pt idx="131">
                  <c:v>0.74293835233166972</c:v>
                </c:pt>
                <c:pt idx="132">
                  <c:v>0.7407377344454944</c:v>
                </c:pt>
                <c:pt idx="133">
                  <c:v>0.74502525742301418</c:v>
                </c:pt>
                <c:pt idx="134">
                  <c:v>0.75137829401158962</c:v>
                </c:pt>
                <c:pt idx="135">
                  <c:v>0.75354307465814951</c:v>
                </c:pt>
                <c:pt idx="136">
                  <c:v>0.7586515664212421</c:v>
                </c:pt>
                <c:pt idx="137">
                  <c:v>0.77185587720002713</c:v>
                </c:pt>
                <c:pt idx="138">
                  <c:v>0.77380497063250142</c:v>
                </c:pt>
                <c:pt idx="139">
                  <c:v>0.77390353875601003</c:v>
                </c:pt>
                <c:pt idx="140">
                  <c:v>0.77625308887278732</c:v>
                </c:pt>
                <c:pt idx="141">
                  <c:v>0.77707324967057079</c:v>
                </c:pt>
                <c:pt idx="142">
                  <c:v>0.77048594649650648</c:v>
                </c:pt>
                <c:pt idx="143">
                  <c:v>0.77543249598028796</c:v>
                </c:pt>
                <c:pt idx="144">
                  <c:v>0.77215905154190589</c:v>
                </c:pt>
                <c:pt idx="145">
                  <c:v>0.7743940507371998</c:v>
                </c:pt>
                <c:pt idx="146">
                  <c:v>0.77538068861821929</c:v>
                </c:pt>
                <c:pt idx="147">
                  <c:v>0.78749675050350887</c:v>
                </c:pt>
                <c:pt idx="148">
                  <c:v>0.79267928237394114</c:v>
                </c:pt>
                <c:pt idx="149">
                  <c:v>0.78818966735825702</c:v>
                </c:pt>
                <c:pt idx="150">
                  <c:v>0.78676968195719599</c:v>
                </c:pt>
                <c:pt idx="151">
                  <c:v>0.78967813923957964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'Gráficos 15 e 16'!$D$4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36"/>
              <c:layout>
                <c:manualLayout>
                  <c:x val="-2.9479939484064951E-2"/>
                  <c:y val="4.9466504611262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jul/18</a:t>
                    </a:r>
                  </a:p>
                  <a:p>
                    <a:r>
                      <a:rPr lang="en-US"/>
                      <a:t>46,7%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0"/>
                  <c:y val="4.790419161676647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jul/19</a:t>
                    </a:r>
                  </a:p>
                  <a:p>
                    <a:pPr>
                      <a:defRPr b="1"/>
                    </a:pPr>
                    <a:r>
                      <a:rPr lang="en-US" b="1"/>
                      <a:t>47,8%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15 e 16'!$A$17:$A$168</c:f>
              <c:numCache>
                <c:formatCode>mmm\-yy</c:formatCode>
                <c:ptCount val="15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</c:numCache>
            </c:numRef>
          </c:cat>
          <c:val>
            <c:numRef>
              <c:f>'Gráficos 15 e 16'!$D$17:$D$168</c:f>
              <c:numCache>
                <c:formatCode>0.0%</c:formatCode>
                <c:ptCount val="152"/>
                <c:pt idx="0">
                  <c:v>0.44560044371851826</c:v>
                </c:pt>
                <c:pt idx="1">
                  <c:v>0.43775233256453366</c:v>
                </c:pt>
                <c:pt idx="2">
                  <c:v>0.44647052495320116</c:v>
                </c:pt>
                <c:pt idx="3">
                  <c:v>0.45065949252334564</c:v>
                </c:pt>
                <c:pt idx="4">
                  <c:v>0.44843614375761071</c:v>
                </c:pt>
                <c:pt idx="5">
                  <c:v>0.4518745915046945</c:v>
                </c:pt>
                <c:pt idx="6">
                  <c:v>0.4567324144404265</c:v>
                </c:pt>
                <c:pt idx="7">
                  <c:v>0.42969099700935287</c:v>
                </c:pt>
                <c:pt idx="8">
                  <c:v>0.43158706533678576</c:v>
                </c:pt>
                <c:pt idx="9">
                  <c:v>0.43133363135363945</c:v>
                </c:pt>
                <c:pt idx="10">
                  <c:v>0.42656407657415263</c:v>
                </c:pt>
                <c:pt idx="11">
                  <c:v>0.43094165786169802</c:v>
                </c:pt>
                <c:pt idx="12">
                  <c:v>0.42901284149611124</c:v>
                </c:pt>
                <c:pt idx="13">
                  <c:v>0.41469690355139815</c:v>
                </c:pt>
                <c:pt idx="14">
                  <c:v>0.42204805011624491</c:v>
                </c:pt>
                <c:pt idx="15">
                  <c:v>0.41804672971547352</c:v>
                </c:pt>
                <c:pt idx="16">
                  <c:v>0.40206182379709227</c:v>
                </c:pt>
                <c:pt idx="17">
                  <c:v>0.4048933676419284</c:v>
                </c:pt>
                <c:pt idx="18">
                  <c:v>0.40164585454920787</c:v>
                </c:pt>
                <c:pt idx="19">
                  <c:v>0.37688615374636952</c:v>
                </c:pt>
                <c:pt idx="20">
                  <c:v>0.37804852437060693</c:v>
                </c:pt>
                <c:pt idx="21">
                  <c:v>0.37310782937647441</c:v>
                </c:pt>
                <c:pt idx="22">
                  <c:v>0.37291747581485341</c:v>
                </c:pt>
                <c:pt idx="23">
                  <c:v>0.37512075050498395</c:v>
                </c:pt>
                <c:pt idx="24">
                  <c:v>0.3777856603888558</c:v>
                </c:pt>
                <c:pt idx="25">
                  <c:v>0.36273684000210343</c:v>
                </c:pt>
                <c:pt idx="26">
                  <c:v>0.36985998227187877</c:v>
                </c:pt>
                <c:pt idx="27">
                  <c:v>0.37389238713224221</c:v>
                </c:pt>
                <c:pt idx="28">
                  <c:v>0.37036876646600786</c:v>
                </c:pt>
                <c:pt idx="29">
                  <c:v>0.37140450229901956</c:v>
                </c:pt>
                <c:pt idx="30">
                  <c:v>0.3834485842212168</c:v>
                </c:pt>
                <c:pt idx="31">
                  <c:v>0.39076831021954544</c:v>
                </c:pt>
                <c:pt idx="32">
                  <c:v>0.40343612203860074</c:v>
                </c:pt>
                <c:pt idx="33">
                  <c:v>0.39445010040200545</c:v>
                </c:pt>
                <c:pt idx="34">
                  <c:v>0.38521507329926652</c:v>
                </c:pt>
                <c:pt idx="35">
                  <c:v>0.38628514857391322</c:v>
                </c:pt>
                <c:pt idx="36">
                  <c:v>0.38161477925606108</c:v>
                </c:pt>
                <c:pt idx="37">
                  <c:v>0.36204604924709566</c:v>
                </c:pt>
                <c:pt idx="38">
                  <c:v>0.36877585255395606</c:v>
                </c:pt>
                <c:pt idx="39">
                  <c:v>0.36351425510278823</c:v>
                </c:pt>
                <c:pt idx="40">
                  <c:v>0.38326514362507524</c:v>
                </c:pt>
                <c:pt idx="41">
                  <c:v>0.38353612527584985</c:v>
                </c:pt>
                <c:pt idx="42">
                  <c:v>0.37550451028070664</c:v>
                </c:pt>
                <c:pt idx="43">
                  <c:v>0.36829485066820639</c:v>
                </c:pt>
                <c:pt idx="44">
                  <c:v>0.3655123184421496</c:v>
                </c:pt>
                <c:pt idx="45">
                  <c:v>0.36264043556479186</c:v>
                </c:pt>
                <c:pt idx="46">
                  <c:v>0.36321059159108848</c:v>
                </c:pt>
                <c:pt idx="47">
                  <c:v>0.36401489316741864</c:v>
                </c:pt>
                <c:pt idx="48">
                  <c:v>0.36097115826478926</c:v>
                </c:pt>
                <c:pt idx="49">
                  <c:v>0.33983564184967352</c:v>
                </c:pt>
                <c:pt idx="50">
                  <c:v>0.34681530550620204</c:v>
                </c:pt>
                <c:pt idx="51">
                  <c:v>0.34952300325898117</c:v>
                </c:pt>
                <c:pt idx="52">
                  <c:v>0.35522602355198502</c:v>
                </c:pt>
                <c:pt idx="53">
                  <c:v>0.35307526226303693</c:v>
                </c:pt>
                <c:pt idx="54">
                  <c:v>0.36382795437919474</c:v>
                </c:pt>
                <c:pt idx="55">
                  <c:v>0.34399285573512861</c:v>
                </c:pt>
                <c:pt idx="56">
                  <c:v>0.34724896727290722</c:v>
                </c:pt>
                <c:pt idx="57">
                  <c:v>0.3529513363493515</c:v>
                </c:pt>
                <c:pt idx="58">
                  <c:v>0.35164912833370598</c:v>
                </c:pt>
                <c:pt idx="59">
                  <c:v>0.35332079073520867</c:v>
                </c:pt>
                <c:pt idx="60">
                  <c:v>0.35664970272926327</c:v>
                </c:pt>
                <c:pt idx="61">
                  <c:v>0.33908824908222468</c:v>
                </c:pt>
                <c:pt idx="62">
                  <c:v>0.34342824288130575</c:v>
                </c:pt>
                <c:pt idx="63">
                  <c:v>0.3421209762701844</c:v>
                </c:pt>
                <c:pt idx="64">
                  <c:v>0.34248154235718742</c:v>
                </c:pt>
                <c:pt idx="65">
                  <c:v>0.34745709061903585</c:v>
                </c:pt>
                <c:pt idx="66">
                  <c:v>0.35456524479546236</c:v>
                </c:pt>
                <c:pt idx="67">
                  <c:v>0.33086859546000108</c:v>
                </c:pt>
                <c:pt idx="68">
                  <c:v>0.32535873270524801</c:v>
                </c:pt>
                <c:pt idx="69">
                  <c:v>0.33042213913936891</c:v>
                </c:pt>
                <c:pt idx="70">
                  <c:v>0.33404524514327621</c:v>
                </c:pt>
                <c:pt idx="71">
                  <c:v>0.33466454958148101</c:v>
                </c:pt>
                <c:pt idx="72">
                  <c:v>0.34094762301212916</c:v>
                </c:pt>
                <c:pt idx="73">
                  <c:v>0.32053004871364893</c:v>
                </c:pt>
                <c:pt idx="74">
                  <c:v>0.32335207798699428</c:v>
                </c:pt>
                <c:pt idx="75">
                  <c:v>0.31820069365311171</c:v>
                </c:pt>
                <c:pt idx="76">
                  <c:v>0.31395112632935218</c:v>
                </c:pt>
                <c:pt idx="77">
                  <c:v>0.30937332470031093</c:v>
                </c:pt>
                <c:pt idx="78">
                  <c:v>0.31413133162961004</c:v>
                </c:pt>
                <c:pt idx="79">
                  <c:v>0.30297926719700613</c:v>
                </c:pt>
                <c:pt idx="80">
                  <c:v>0.30420045856445838</c:v>
                </c:pt>
                <c:pt idx="81">
                  <c:v>0.29829606272078996</c:v>
                </c:pt>
                <c:pt idx="82">
                  <c:v>0.3025763075072529</c:v>
                </c:pt>
                <c:pt idx="83">
                  <c:v>0.30838018555849545</c:v>
                </c:pt>
                <c:pt idx="84">
                  <c:v>0.31539508705402763</c:v>
                </c:pt>
                <c:pt idx="85">
                  <c:v>0.29619548483781971</c:v>
                </c:pt>
                <c:pt idx="86">
                  <c:v>0.29591744974276829</c:v>
                </c:pt>
                <c:pt idx="87">
                  <c:v>0.29323150636150891</c:v>
                </c:pt>
                <c:pt idx="88">
                  <c:v>0.28429506140047633</c:v>
                </c:pt>
                <c:pt idx="89">
                  <c:v>0.29438633266652919</c:v>
                </c:pt>
                <c:pt idx="90">
                  <c:v>0.30546857916882991</c:v>
                </c:pt>
                <c:pt idx="91">
                  <c:v>0.29756149646325541</c:v>
                </c:pt>
                <c:pt idx="92">
                  <c:v>0.29370110943417782</c:v>
                </c:pt>
                <c:pt idx="93">
                  <c:v>0.29025740363339586</c:v>
                </c:pt>
                <c:pt idx="94">
                  <c:v>0.28076557239537508</c:v>
                </c:pt>
                <c:pt idx="95">
                  <c:v>0.28717580716170266</c:v>
                </c:pt>
                <c:pt idx="96">
                  <c:v>0.30271011413200294</c:v>
                </c:pt>
                <c:pt idx="97">
                  <c:v>0.28865154425548484</c:v>
                </c:pt>
                <c:pt idx="98">
                  <c:v>0.2986910530525656</c:v>
                </c:pt>
                <c:pt idx="99">
                  <c:v>0.31108466961530395</c:v>
                </c:pt>
                <c:pt idx="100">
                  <c:v>0.31136274513044182</c:v>
                </c:pt>
                <c:pt idx="101">
                  <c:v>0.31630510194932698</c:v>
                </c:pt>
                <c:pt idx="102">
                  <c:v>0.32955925299556926</c:v>
                </c:pt>
                <c:pt idx="103">
                  <c:v>0.33175632026718505</c:v>
                </c:pt>
                <c:pt idx="104">
                  <c:v>0.34300268401265654</c:v>
                </c:pt>
                <c:pt idx="105">
                  <c:v>0.34914681519170637</c:v>
                </c:pt>
                <c:pt idx="106">
                  <c:v>0.33570516680652834</c:v>
                </c:pt>
                <c:pt idx="107">
                  <c:v>0.34349411706957655</c:v>
                </c:pt>
                <c:pt idx="108">
                  <c:v>0.35670912713137271</c:v>
                </c:pt>
                <c:pt idx="109">
                  <c:v>0.34946541151891664</c:v>
                </c:pt>
                <c:pt idx="110">
                  <c:v>0.36245500153670973</c:v>
                </c:pt>
                <c:pt idx="111">
                  <c:v>0.37639138362977775</c:v>
                </c:pt>
                <c:pt idx="112">
                  <c:v>0.36081211080180348</c:v>
                </c:pt>
                <c:pt idx="113">
                  <c:v>0.37360624456355573</c:v>
                </c:pt>
                <c:pt idx="114">
                  <c:v>0.38479538450909184</c:v>
                </c:pt>
                <c:pt idx="115">
                  <c:v>0.38195816548481126</c:v>
                </c:pt>
                <c:pt idx="116">
                  <c:v>0.38242499393105001</c:v>
                </c:pt>
                <c:pt idx="117">
                  <c:v>0.39771399006903041</c:v>
                </c:pt>
                <c:pt idx="118">
                  <c:v>0.39620522359993016</c:v>
                </c:pt>
                <c:pt idx="119">
                  <c:v>0.40393968409575765</c:v>
                </c:pt>
                <c:pt idx="120">
                  <c:v>0.40535382255725777</c:v>
                </c:pt>
                <c:pt idx="121">
                  <c:v>0.39606626167996739</c:v>
                </c:pt>
                <c:pt idx="122">
                  <c:v>0.40822312133957589</c:v>
                </c:pt>
                <c:pt idx="123">
                  <c:v>0.4213807967076979</c:v>
                </c:pt>
                <c:pt idx="124">
                  <c:v>0.41944144535063244</c:v>
                </c:pt>
                <c:pt idx="125">
                  <c:v>0.41959790658167057</c:v>
                </c:pt>
                <c:pt idx="126">
                  <c:v>0.43503501564247238</c:v>
                </c:pt>
                <c:pt idx="127">
                  <c:v>0.43153635515794453</c:v>
                </c:pt>
                <c:pt idx="128">
                  <c:v>0.43976187290816837</c:v>
                </c:pt>
                <c:pt idx="129">
                  <c:v>0.44261108474343591</c:v>
                </c:pt>
                <c:pt idx="130">
                  <c:v>0.43996193966340802</c:v>
                </c:pt>
                <c:pt idx="131">
                  <c:v>0.4470080878044152</c:v>
                </c:pt>
                <c:pt idx="132">
                  <c:v>0.45722084526368284</c:v>
                </c:pt>
                <c:pt idx="133">
                  <c:v>0.44902198698644274</c:v>
                </c:pt>
                <c:pt idx="134">
                  <c:v>0.4552261785016139</c:v>
                </c:pt>
                <c:pt idx="135">
                  <c:v>0.46362483972669866</c:v>
                </c:pt>
                <c:pt idx="136">
                  <c:v>0.46143257870328602</c:v>
                </c:pt>
                <c:pt idx="137">
                  <c:v>0.46915125738264296</c:v>
                </c:pt>
                <c:pt idx="138">
                  <c:v>0.47195225841767624</c:v>
                </c:pt>
                <c:pt idx="139">
                  <c:v>0.46675814042404951</c:v>
                </c:pt>
                <c:pt idx="140">
                  <c:v>0.47171618839940144</c:v>
                </c:pt>
                <c:pt idx="141">
                  <c:v>0.47130463029805642</c:v>
                </c:pt>
                <c:pt idx="142">
                  <c:v>0.46621820120927621</c:v>
                </c:pt>
                <c:pt idx="143">
                  <c:v>0.4736200131906716</c:v>
                </c:pt>
                <c:pt idx="144">
                  <c:v>0.48067844816501742</c:v>
                </c:pt>
                <c:pt idx="145">
                  <c:v>0.46858936846606869</c:v>
                </c:pt>
                <c:pt idx="146">
                  <c:v>0.47270068207566479</c:v>
                </c:pt>
                <c:pt idx="147">
                  <c:v>0.47602829670622204</c:v>
                </c:pt>
                <c:pt idx="148">
                  <c:v>0.46854629145625815</c:v>
                </c:pt>
                <c:pt idx="149">
                  <c:v>0.46601715217050826</c:v>
                </c:pt>
                <c:pt idx="150">
                  <c:v>0.47715190185141054</c:v>
                </c:pt>
                <c:pt idx="151">
                  <c:v>0.4777798563614738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'Gráficos 15 e 16'!$E$4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304832713754646E-2"/>
                  <c:y val="-8.38323353293413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50" b="1"/>
                    </a:pPr>
                    <a:r>
                      <a:rPr lang="en-US" sz="1050" b="1"/>
                      <a:t>dez/06</a:t>
                    </a:r>
                  </a:p>
                  <a:p>
                    <a:pPr>
                      <a:defRPr sz="1050" b="1"/>
                    </a:pPr>
                    <a:r>
                      <a:rPr lang="en-US" sz="1050" b="1"/>
                      <a:t>3,2%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2.7261462205700124E-2"/>
                  <c:y val="-4.39121756487025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>
                <c:manualLayout>
                  <c:x val="-2.6122813909421835E-2"/>
                  <c:y val="5.18962013585657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jul/18</a:t>
                    </a:r>
                  </a:p>
                  <a:p>
                    <a:r>
                      <a:rPr lang="en-US"/>
                      <a:t>17,6%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0"/>
                  <c:y val="5.58882235528941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</a:t>
                    </a:r>
                  </a:p>
                  <a:p>
                    <a:r>
                      <a:rPr lang="en-US"/>
                      <a:t>18,3%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15 e 16'!$A$17:$A$168</c:f>
              <c:numCache>
                <c:formatCode>mmm\-yy</c:formatCode>
                <c:ptCount val="15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</c:numCache>
            </c:numRef>
          </c:cat>
          <c:val>
            <c:numRef>
              <c:f>'Gráficos 15 e 16'!$E$17:$E$168</c:f>
              <c:numCache>
                <c:formatCode>0.0%</c:formatCode>
                <c:ptCount val="152"/>
                <c:pt idx="0">
                  <c:v>3.2109874230957833E-2</c:v>
                </c:pt>
                <c:pt idx="1">
                  <c:v>4.8191781398995569E-2</c:v>
                </c:pt>
                <c:pt idx="2">
                  <c:v>4.7852953916536552E-2</c:v>
                </c:pt>
                <c:pt idx="3">
                  <c:v>5.043290966019378E-2</c:v>
                </c:pt>
                <c:pt idx="4">
                  <c:v>5.3857641784148126E-2</c:v>
                </c:pt>
                <c:pt idx="5">
                  <c:v>6.2038854511542396E-2</c:v>
                </c:pt>
                <c:pt idx="6">
                  <c:v>6.0948952302489909E-2</c:v>
                </c:pt>
                <c:pt idx="7">
                  <c:v>8.098214851159817E-2</c:v>
                </c:pt>
                <c:pt idx="8">
                  <c:v>7.8106235369590826E-2</c:v>
                </c:pt>
                <c:pt idx="9">
                  <c:v>7.4297986609857342E-2</c:v>
                </c:pt>
                <c:pt idx="10">
                  <c:v>7.9050285523389802E-2</c:v>
                </c:pt>
                <c:pt idx="11">
                  <c:v>7.2027219839460491E-2</c:v>
                </c:pt>
                <c:pt idx="12">
                  <c:v>6.8896356975341466E-2</c:v>
                </c:pt>
                <c:pt idx="13">
                  <c:v>9.1078314185429499E-2</c:v>
                </c:pt>
                <c:pt idx="14">
                  <c:v>7.9770978928642544E-2</c:v>
                </c:pt>
                <c:pt idx="15">
                  <c:v>8.1159838143001373E-2</c:v>
                </c:pt>
                <c:pt idx="16">
                  <c:v>9.474963180243122E-2</c:v>
                </c:pt>
                <c:pt idx="17">
                  <c:v>8.6210266095640364E-2</c:v>
                </c:pt>
                <c:pt idx="18">
                  <c:v>8.8298394204620045E-2</c:v>
                </c:pt>
                <c:pt idx="19">
                  <c:v>0.10966929002098723</c:v>
                </c:pt>
                <c:pt idx="20">
                  <c:v>0.10130522596648235</c:v>
                </c:pt>
                <c:pt idx="21">
                  <c:v>0.10125695702737553</c:v>
                </c:pt>
                <c:pt idx="22">
                  <c:v>0.10516695485343824</c:v>
                </c:pt>
                <c:pt idx="23">
                  <c:v>9.5436707908000948E-2</c:v>
                </c:pt>
                <c:pt idx="24">
                  <c:v>0.10455816605898818</c:v>
                </c:pt>
                <c:pt idx="25">
                  <c:v>0.1300822002991365</c:v>
                </c:pt>
                <c:pt idx="26">
                  <c:v>0.12480490429573333</c:v>
                </c:pt>
                <c:pt idx="27">
                  <c:v>0.12557163271259023</c:v>
                </c:pt>
                <c:pt idx="28">
                  <c:v>0.12520394581815214</c:v>
                </c:pt>
                <c:pt idx="29">
                  <c:v>0.12906947401159999</c:v>
                </c:pt>
                <c:pt idx="30">
                  <c:v>0.12896594296273606</c:v>
                </c:pt>
                <c:pt idx="31">
                  <c:v>0.13622397196726138</c:v>
                </c:pt>
                <c:pt idx="32">
                  <c:v>0.13188261194069989</c:v>
                </c:pt>
                <c:pt idx="33">
                  <c:v>0.1411713650697034</c:v>
                </c:pt>
                <c:pt idx="34">
                  <c:v>0.15160598382408277</c:v>
                </c:pt>
                <c:pt idx="35">
                  <c:v>0.14254433365358563</c:v>
                </c:pt>
                <c:pt idx="36">
                  <c:v>0.13642493896168867</c:v>
                </c:pt>
                <c:pt idx="37">
                  <c:v>0.15887882264159803</c:v>
                </c:pt>
                <c:pt idx="38">
                  <c:v>0.1460447166329564</c:v>
                </c:pt>
                <c:pt idx="39">
                  <c:v>0.12464029828258322</c:v>
                </c:pt>
                <c:pt idx="40">
                  <c:v>0.10315042376809899</c:v>
                </c:pt>
                <c:pt idx="41">
                  <c:v>9.9587790995189704E-2</c:v>
                </c:pt>
                <c:pt idx="42">
                  <c:v>0.10500961810912593</c:v>
                </c:pt>
                <c:pt idx="43">
                  <c:v>0.11060996694167169</c:v>
                </c:pt>
                <c:pt idx="44">
                  <c:v>0.10559339978306931</c:v>
                </c:pt>
                <c:pt idx="45">
                  <c:v>0.10840150781349692</c:v>
                </c:pt>
                <c:pt idx="46">
                  <c:v>0.11014396288778115</c:v>
                </c:pt>
                <c:pt idx="47">
                  <c:v>0.10550561563672523</c:v>
                </c:pt>
                <c:pt idx="48">
                  <c:v>7.4286484265852312E-2</c:v>
                </c:pt>
                <c:pt idx="49">
                  <c:v>0.1030283515182049</c:v>
                </c:pt>
                <c:pt idx="50">
                  <c:v>9.7672778999158827E-2</c:v>
                </c:pt>
                <c:pt idx="51">
                  <c:v>9.8374119407676208E-2</c:v>
                </c:pt>
                <c:pt idx="52">
                  <c:v>9.3398231829211587E-2</c:v>
                </c:pt>
                <c:pt idx="53">
                  <c:v>9.2080851738611399E-2</c:v>
                </c:pt>
                <c:pt idx="54">
                  <c:v>8.4313526540196845E-2</c:v>
                </c:pt>
                <c:pt idx="55">
                  <c:v>0.10611506527646197</c:v>
                </c:pt>
                <c:pt idx="56">
                  <c:v>9.9549382460680361E-2</c:v>
                </c:pt>
                <c:pt idx="57">
                  <c:v>9.0456413592752472E-2</c:v>
                </c:pt>
                <c:pt idx="58">
                  <c:v>9.0366616803280925E-2</c:v>
                </c:pt>
                <c:pt idx="59">
                  <c:v>8.7326846897161248E-2</c:v>
                </c:pt>
                <c:pt idx="60">
                  <c:v>7.811889603202371E-2</c:v>
                </c:pt>
                <c:pt idx="61">
                  <c:v>0.10301708456206639</c:v>
                </c:pt>
                <c:pt idx="62">
                  <c:v>0.10292934318392198</c:v>
                </c:pt>
                <c:pt idx="63">
                  <c:v>0.10689042831692928</c:v>
                </c:pt>
                <c:pt idx="64">
                  <c:v>0.1098229667433662</c:v>
                </c:pt>
                <c:pt idx="65">
                  <c:v>0.10281480965204728</c:v>
                </c:pt>
                <c:pt idx="66">
                  <c:v>9.6831836658585552E-2</c:v>
                </c:pt>
                <c:pt idx="67">
                  <c:v>0.12182640215353403</c:v>
                </c:pt>
                <c:pt idx="68">
                  <c:v>0.12499578436257566</c:v>
                </c:pt>
                <c:pt idx="69">
                  <c:v>0.12677540116183555</c:v>
                </c:pt>
                <c:pt idx="70">
                  <c:v>0.12761225414176042</c:v>
                </c:pt>
                <c:pt idx="71">
                  <c:v>0.12724998568296733</c:v>
                </c:pt>
                <c:pt idx="72">
                  <c:v>0.10883094078802262</c:v>
                </c:pt>
                <c:pt idx="73">
                  <c:v>0.13311273088228498</c:v>
                </c:pt>
                <c:pt idx="74">
                  <c:v>0.13027367509831689</c:v>
                </c:pt>
                <c:pt idx="75">
                  <c:v>0.13574109236585052</c:v>
                </c:pt>
                <c:pt idx="76">
                  <c:v>0.13833065908203651</c:v>
                </c:pt>
                <c:pt idx="77">
                  <c:v>0.14219636378521522</c:v>
                </c:pt>
                <c:pt idx="78">
                  <c:v>0.13131085106782367</c:v>
                </c:pt>
                <c:pt idx="79">
                  <c:v>0.14012248530394228</c:v>
                </c:pt>
                <c:pt idx="80">
                  <c:v>0.13251558987106921</c:v>
                </c:pt>
                <c:pt idx="81">
                  <c:v>0.13131498925486965</c:v>
                </c:pt>
                <c:pt idx="82">
                  <c:v>0.12934451013276707</c:v>
                </c:pt>
                <c:pt idx="83">
                  <c:v>0.1184962285597308</c:v>
                </c:pt>
                <c:pt idx="84">
                  <c:v>9.9169422300676685E-2</c:v>
                </c:pt>
                <c:pt idx="85">
                  <c:v>0.12709800980750979</c:v>
                </c:pt>
                <c:pt idx="86">
                  <c:v>0.11909149134716161</c:v>
                </c:pt>
                <c:pt idx="87">
                  <c:v>0.1188852161922383</c:v>
                </c:pt>
                <c:pt idx="88">
                  <c:v>0.12830293015693922</c:v>
                </c:pt>
                <c:pt idx="89">
                  <c:v>0.12000055467727119</c:v>
                </c:pt>
                <c:pt idx="90">
                  <c:v>0.11387781643787626</c:v>
                </c:pt>
                <c:pt idx="91">
                  <c:v>0.12582236704595018</c:v>
                </c:pt>
                <c:pt idx="92">
                  <c:v>0.13336707062416706</c:v>
                </c:pt>
                <c:pt idx="93">
                  <c:v>0.14503747457377741</c:v>
                </c:pt>
                <c:pt idx="94">
                  <c:v>0.15524822410208378</c:v>
                </c:pt>
                <c:pt idx="95">
                  <c:v>0.15219104915402445</c:v>
                </c:pt>
                <c:pt idx="96">
                  <c:v>0.14000160505829698</c:v>
                </c:pt>
                <c:pt idx="97">
                  <c:v>0.15838038191672132</c:v>
                </c:pt>
                <c:pt idx="98">
                  <c:v>0.15469345948318525</c:v>
                </c:pt>
                <c:pt idx="99">
                  <c:v>0.14810950546059706</c:v>
                </c:pt>
                <c:pt idx="100">
                  <c:v>0.14483605840503716</c:v>
                </c:pt>
                <c:pt idx="101">
                  <c:v>0.14795354515966011</c:v>
                </c:pt>
                <c:pt idx="102">
                  <c:v>0.14111770958556855</c:v>
                </c:pt>
                <c:pt idx="103">
                  <c:v>0.15220255218128648</c:v>
                </c:pt>
                <c:pt idx="104">
                  <c:v>0.14627191980760421</c:v>
                </c:pt>
                <c:pt idx="105">
                  <c:v>0.14349650439230771</c:v>
                </c:pt>
                <c:pt idx="106">
                  <c:v>0.16200864984155874</c:v>
                </c:pt>
                <c:pt idx="107">
                  <c:v>0.15457294592531026</c:v>
                </c:pt>
                <c:pt idx="108">
                  <c:v>0.15232025360976806</c:v>
                </c:pt>
                <c:pt idx="109">
                  <c:v>0.17110449885771983</c:v>
                </c:pt>
                <c:pt idx="110">
                  <c:v>0.16250112773314487</c:v>
                </c:pt>
                <c:pt idx="111">
                  <c:v>0.15097623210090827</c:v>
                </c:pt>
                <c:pt idx="112">
                  <c:v>0.17074448957152136</c:v>
                </c:pt>
                <c:pt idx="113">
                  <c:v>0.1678697738429272</c:v>
                </c:pt>
                <c:pt idx="114">
                  <c:v>0.15813998366102319</c:v>
                </c:pt>
                <c:pt idx="115">
                  <c:v>0.1729236520861846</c:v>
                </c:pt>
                <c:pt idx="116">
                  <c:v>0.18054701921481847</c:v>
                </c:pt>
                <c:pt idx="117">
                  <c:v>0.17397920432433073</c:v>
                </c:pt>
                <c:pt idx="118">
                  <c:v>0.17600308326876479</c:v>
                </c:pt>
                <c:pt idx="119">
                  <c:v>0.17795022808008062</c:v>
                </c:pt>
                <c:pt idx="120">
                  <c:v>0.16713734111580048</c:v>
                </c:pt>
                <c:pt idx="121">
                  <c:v>0.18138627740422542</c:v>
                </c:pt>
                <c:pt idx="122">
                  <c:v>0.17591264507402996</c:v>
                </c:pt>
                <c:pt idx="123">
                  <c:v>0.17121731802647455</c:v>
                </c:pt>
                <c:pt idx="124">
                  <c:v>0.17220450085233818</c:v>
                </c:pt>
                <c:pt idx="125">
                  <c:v>0.18232800887901296</c:v>
                </c:pt>
                <c:pt idx="126">
                  <c:v>0.17134951806459708</c:v>
                </c:pt>
                <c:pt idx="127">
                  <c:v>0.1828237484113541</c:v>
                </c:pt>
                <c:pt idx="128">
                  <c:v>0.17902556016997573</c:v>
                </c:pt>
                <c:pt idx="129">
                  <c:v>0.17711405957459492</c:v>
                </c:pt>
                <c:pt idx="130">
                  <c:v>0.18113542645900865</c:v>
                </c:pt>
                <c:pt idx="131">
                  <c:v>0.17368892742050027</c:v>
                </c:pt>
                <c:pt idx="132">
                  <c:v>0.16249699000728113</c:v>
                </c:pt>
                <c:pt idx="133">
                  <c:v>0.17575229023994088</c:v>
                </c:pt>
                <c:pt idx="134">
                  <c:v>0.17391193155429024</c:v>
                </c:pt>
                <c:pt idx="135">
                  <c:v>0.16844395039284091</c:v>
                </c:pt>
                <c:pt idx="136">
                  <c:v>0.17147107166893616</c:v>
                </c:pt>
                <c:pt idx="137">
                  <c:v>0.17408701387881412</c:v>
                </c:pt>
                <c:pt idx="138">
                  <c:v>0.17141144366914868</c:v>
                </c:pt>
                <c:pt idx="139">
                  <c:v>0.17633551749902943</c:v>
                </c:pt>
                <c:pt idx="140">
                  <c:v>0.17308956612628296</c:v>
                </c:pt>
                <c:pt idx="141">
                  <c:v>0.17746548409412216</c:v>
                </c:pt>
                <c:pt idx="142">
                  <c:v>0.17782707595642588</c:v>
                </c:pt>
                <c:pt idx="143">
                  <c:v>0.17426640702692808</c:v>
                </c:pt>
                <c:pt idx="144">
                  <c:v>0.16526225856437016</c:v>
                </c:pt>
                <c:pt idx="145">
                  <c:v>0.18097455375914162</c:v>
                </c:pt>
                <c:pt idx="146">
                  <c:v>0.17435655165083402</c:v>
                </c:pt>
                <c:pt idx="147">
                  <c:v>0.18010149655040586</c:v>
                </c:pt>
                <c:pt idx="148">
                  <c:v>0.19157214617023072</c:v>
                </c:pt>
                <c:pt idx="149">
                  <c:v>0.18863735670560172</c:v>
                </c:pt>
                <c:pt idx="150">
                  <c:v>0.17843694207378052</c:v>
                </c:pt>
                <c:pt idx="151">
                  <c:v>0.18312203024058937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568752"/>
        <c:axId val="352569312"/>
      </c:lineChart>
      <c:dateAx>
        <c:axId val="352568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52569312"/>
        <c:crosses val="autoZero"/>
        <c:auto val="1"/>
        <c:lblOffset val="100"/>
        <c:baseTimeUnit val="months"/>
        <c:majorUnit val="7"/>
        <c:majorTimeUnit val="months"/>
      </c:dateAx>
      <c:valAx>
        <c:axId val="352569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352568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3291281817461188E-2"/>
          <c:y val="0.90393079678497368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ln>
      <a:solidFill>
        <a:srgbClr val="BD534B"/>
      </a:solidFill>
    </a:ln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Custo médio da dívida pública (estoque e novas emissões), acumulado nos últimos 12 meses (%) e taxa selic - meta (% ao ano)</a:t>
            </a:r>
          </a:p>
        </c:rich>
      </c:tx>
      <c:layout>
        <c:manualLayout>
          <c:xMode val="edge"/>
          <c:yMode val="edge"/>
          <c:x val="0.13475868057380158"/>
          <c:y val="1.996007984031936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918733619245207E-2"/>
          <c:y val="0.11617772329357035"/>
          <c:w val="0.92235994031620183"/>
          <c:h val="0.65206453517739149"/>
        </c:manualLayout>
      </c:layout>
      <c:lineChart>
        <c:grouping val="standard"/>
        <c:varyColors val="0"/>
        <c:ser>
          <c:idx val="1"/>
          <c:order val="0"/>
          <c:tx>
            <c:v>Custo do estoque da dívida</c:v>
          </c:tx>
          <c:spPr>
            <a:ln w="317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91"/>
              <c:layout>
                <c:manualLayout>
                  <c:x val="-3.0338786298844848E-2"/>
                  <c:y val="-0.1061653488735998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jul/18</a:t>
                    </a:r>
                  </a:p>
                  <a:p>
                    <a:fld id="{C1B864EC-68C5-4281-99F3-FDECA1EDDE3C}" type="VALUE">
                      <a:rPr lang="en-US" b="1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3"/>
              <c:layout>
                <c:manualLayout>
                  <c:x val="-4.0451715065126462E-3"/>
                  <c:y val="-0.162565690462699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jul/19</a:t>
                    </a:r>
                  </a:p>
                  <a:p>
                    <a:fld id="{EE58EDBC-08E7-46B4-B532-181E99F75D29}" type="VALUE">
                      <a:rPr lang="en-US" b="1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'Gráficos 15 e 16'!$A$65:$A$168</c:f>
              <c:numCache>
                <c:formatCode>mmm\-yy</c:formatCode>
                <c:ptCount val="104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</c:numCache>
            </c:numRef>
          </c:cat>
          <c:val>
            <c:numRef>
              <c:f>'Gráficos 15 e 16'!$F$65:$F$168</c:f>
              <c:numCache>
                <c:formatCode>0.00</c:formatCode>
                <c:ptCount val="104"/>
                <c:pt idx="0">
                  <c:v>11.593271873972785</c:v>
                </c:pt>
                <c:pt idx="1">
                  <c:v>11.428486828097327</c:v>
                </c:pt>
                <c:pt idx="2">
                  <c:v>11.712835936276567</c:v>
                </c:pt>
                <c:pt idx="3">
                  <c:v>11.795435413419398</c:v>
                </c:pt>
                <c:pt idx="4">
                  <c:v>11.892932932143793</c:v>
                </c:pt>
                <c:pt idx="5">
                  <c:v>11.83</c:v>
                </c:pt>
                <c:pt idx="6">
                  <c:v>11.892137747698886</c:v>
                </c:pt>
                <c:pt idx="7">
                  <c:v>12.010701536940669</c:v>
                </c:pt>
                <c:pt idx="8">
                  <c:v>12.251858150755657</c:v>
                </c:pt>
                <c:pt idx="9">
                  <c:v>12.968216714729342</c:v>
                </c:pt>
                <c:pt idx="10">
                  <c:v>12.514985356150296</c:v>
                </c:pt>
                <c:pt idx="11">
                  <c:v>12.67519044957835</c:v>
                </c:pt>
                <c:pt idx="12">
                  <c:v>12.834973262876876</c:v>
                </c:pt>
                <c:pt idx="13">
                  <c:v>12.436139201404332</c:v>
                </c:pt>
                <c:pt idx="14">
                  <c:v>12.203528302141434</c:v>
                </c:pt>
                <c:pt idx="15">
                  <c:v>12.373188334863942</c:v>
                </c:pt>
                <c:pt idx="16">
                  <c:v>12.590195894057969</c:v>
                </c:pt>
                <c:pt idx="17">
                  <c:v>12.852830155471979</c:v>
                </c:pt>
                <c:pt idx="18">
                  <c:v>12.814603504473764</c:v>
                </c:pt>
                <c:pt idx="19">
                  <c:v>12.883154622285693</c:v>
                </c:pt>
                <c:pt idx="20">
                  <c:v>12.690709181744602</c:v>
                </c:pt>
                <c:pt idx="21">
                  <c:v>11.758421322121967</c:v>
                </c:pt>
                <c:pt idx="22">
                  <c:v>12.150412777067537</c:v>
                </c:pt>
                <c:pt idx="23">
                  <c:v>11.881673726545836</c:v>
                </c:pt>
                <c:pt idx="24">
                  <c:v>11.546769022659436</c:v>
                </c:pt>
                <c:pt idx="25">
                  <c:v>11.770960424642778</c:v>
                </c:pt>
                <c:pt idx="26">
                  <c:v>11.776017052239993</c:v>
                </c:pt>
                <c:pt idx="27">
                  <c:v>11.42152936503153</c:v>
                </c:pt>
                <c:pt idx="28">
                  <c:v>11.201209660127979</c:v>
                </c:pt>
                <c:pt idx="29">
                  <c:v>11.044109094675479</c:v>
                </c:pt>
                <c:pt idx="30">
                  <c:v>11.230364101279829</c:v>
                </c:pt>
                <c:pt idx="31">
                  <c:v>11.221812431353163</c:v>
                </c:pt>
                <c:pt idx="32">
                  <c:v>11.235831047432354</c:v>
                </c:pt>
                <c:pt idx="33">
                  <c:v>10.972583328361265</c:v>
                </c:pt>
                <c:pt idx="34">
                  <c:v>10.932800079967155</c:v>
                </c:pt>
                <c:pt idx="35">
                  <c:v>11.021465290876293</c:v>
                </c:pt>
                <c:pt idx="36">
                  <c:v>11.324675541751647</c:v>
                </c:pt>
                <c:pt idx="37">
                  <c:v>11.613023016469578</c:v>
                </c:pt>
                <c:pt idx="38">
                  <c:v>11.573527151042599</c:v>
                </c:pt>
                <c:pt idx="39">
                  <c:v>11.461824707372388</c:v>
                </c:pt>
                <c:pt idx="40">
                  <c:v>11.515887933882</c:v>
                </c:pt>
                <c:pt idx="41">
                  <c:v>11.293188584884515</c:v>
                </c:pt>
                <c:pt idx="42">
                  <c:v>11.051547679311565</c:v>
                </c:pt>
                <c:pt idx="43">
                  <c:v>11.042383765715551</c:v>
                </c:pt>
                <c:pt idx="44">
                  <c:v>10.831788814016011</c:v>
                </c:pt>
                <c:pt idx="45">
                  <c:v>11.544318028751048</c:v>
                </c:pt>
                <c:pt idx="46">
                  <c:v>11.630145120283302</c:v>
                </c:pt>
                <c:pt idx="47">
                  <c:v>11.639752886899959</c:v>
                </c:pt>
                <c:pt idx="48">
                  <c:v>11.842323006732588</c:v>
                </c:pt>
                <c:pt idx="49">
                  <c:v>11.778594174549987</c:v>
                </c:pt>
                <c:pt idx="50">
                  <c:v>12.61555091326175</c:v>
                </c:pt>
                <c:pt idx="51">
                  <c:v>13.820579340004421</c:v>
                </c:pt>
                <c:pt idx="52">
                  <c:v>13.599182584392864</c:v>
                </c:pt>
                <c:pt idx="53">
                  <c:v>14.029129434524332</c:v>
                </c:pt>
                <c:pt idx="54">
                  <c:v>14.313958200391516</c:v>
                </c:pt>
                <c:pt idx="55">
                  <c:v>14.987254070555554</c:v>
                </c:pt>
                <c:pt idx="56">
                  <c:v>15.933844082150395</c:v>
                </c:pt>
                <c:pt idx="57">
                  <c:v>16.067287463221454</c:v>
                </c:pt>
                <c:pt idx="58">
                  <c:v>16.152412298943499</c:v>
                </c:pt>
                <c:pt idx="59">
                  <c:v>16.051433794129</c:v>
                </c:pt>
                <c:pt idx="60">
                  <c:v>16.071326646092668</c:v>
                </c:pt>
                <c:pt idx="61">
                  <c:v>16.404508239741897</c:v>
                </c:pt>
                <c:pt idx="62">
                  <c:v>15.826056479534754</c:v>
                </c:pt>
                <c:pt idx="63">
                  <c:v>14.188863896832686</c:v>
                </c:pt>
                <c:pt idx="64">
                  <c:v>14.248477565491854</c:v>
                </c:pt>
                <c:pt idx="65">
                  <c:v>14.246383539456975</c:v>
                </c:pt>
                <c:pt idx="66">
                  <c:v>13.798441510340007</c:v>
                </c:pt>
                <c:pt idx="67">
                  <c:v>13.328536545987495</c:v>
                </c:pt>
                <c:pt idx="68">
                  <c:v>13.145850975854296</c:v>
                </c:pt>
                <c:pt idx="69">
                  <c:v>12.749360047921252</c:v>
                </c:pt>
                <c:pt idx="70">
                  <c:v>12.56406324716567</c:v>
                </c:pt>
                <c:pt idx="71">
                  <c:v>12.543924596931408</c:v>
                </c:pt>
                <c:pt idx="72">
                  <c:v>12.017107910927958</c:v>
                </c:pt>
                <c:pt idx="73">
                  <c:v>11.572219153208525</c:v>
                </c:pt>
                <c:pt idx="74">
                  <c:v>11.339902479946765</c:v>
                </c:pt>
                <c:pt idx="75">
                  <c:v>11.723690211218265</c:v>
                </c:pt>
                <c:pt idx="76">
                  <c:v>11.573021047466394</c:v>
                </c:pt>
                <c:pt idx="77">
                  <c:v>11.225785480604044</c:v>
                </c:pt>
                <c:pt idx="78">
                  <c:v>11.398586584331643</c:v>
                </c:pt>
                <c:pt idx="79">
                  <c:v>10.892183666071496</c:v>
                </c:pt>
                <c:pt idx="80">
                  <c:v>10.619097660190956</c:v>
                </c:pt>
                <c:pt idx="81">
                  <c:v>10.466755750603642</c:v>
                </c:pt>
                <c:pt idx="82">
                  <c:v>10.591206124454734</c:v>
                </c:pt>
                <c:pt idx="83">
                  <c:v>10.236566850852768</c:v>
                </c:pt>
                <c:pt idx="84">
                  <c:v>10.289153941236847</c:v>
                </c:pt>
                <c:pt idx="85">
                  <c:v>10.056517789913904</c:v>
                </c:pt>
                <c:pt idx="86">
                  <c:v>10.00901193554872</c:v>
                </c:pt>
                <c:pt idx="87">
                  <c:v>9.7481507364650444</c:v>
                </c:pt>
                <c:pt idx="88">
                  <c:v>9.8941967288011821</c:v>
                </c:pt>
                <c:pt idx="89">
                  <c:v>10.039113809667608</c:v>
                </c:pt>
                <c:pt idx="90">
                  <c:v>10.305087328329959</c:v>
                </c:pt>
                <c:pt idx="91">
                  <c:v>10.491951</c:v>
                </c:pt>
                <c:pt idx="92">
                  <c:v>10.760251</c:v>
                </c:pt>
                <c:pt idx="93">
                  <c:v>10.515070999999999</c:v>
                </c:pt>
                <c:pt idx="94">
                  <c:v>10.061019999999999</c:v>
                </c:pt>
                <c:pt idx="95">
                  <c:v>10.111546978516461</c:v>
                </c:pt>
                <c:pt idx="96">
                  <c:v>9.8591383737505325</c:v>
                </c:pt>
                <c:pt idx="97">
                  <c:v>9.6608327067106661</c:v>
                </c:pt>
                <c:pt idx="98">
                  <c:v>9.690116999999999</c:v>
                </c:pt>
                <c:pt idx="99">
                  <c:v>9.791898999999999</c:v>
                </c:pt>
                <c:pt idx="100">
                  <c:v>9.7690509999999993</c:v>
                </c:pt>
                <c:pt idx="101">
                  <c:v>9.4398940000000007</c:v>
                </c:pt>
                <c:pt idx="102">
                  <c:v>8.8332560000000004</c:v>
                </c:pt>
                <c:pt idx="103">
                  <c:v>8.664809</c:v>
                </c:pt>
              </c:numCache>
            </c:numRef>
          </c:val>
          <c:smooth val="0"/>
        </c:ser>
        <c:ser>
          <c:idx val="0"/>
          <c:order val="1"/>
          <c:tx>
            <c:v>Custo de novas emissões</c:v>
          </c:tx>
          <c:spPr>
            <a:ln w="31750">
              <a:solidFill>
                <a:srgbClr val="D5998E"/>
              </a:solidFill>
            </a:ln>
          </c:spPr>
          <c:marker>
            <c:symbol val="none"/>
          </c:marker>
          <c:cat>
            <c:numRef>
              <c:f>'Gráficos 15 e 16'!$A$65:$A$168</c:f>
              <c:numCache>
                <c:formatCode>mmm\-yy</c:formatCode>
                <c:ptCount val="104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</c:numCache>
            </c:numRef>
          </c:cat>
          <c:val>
            <c:numRef>
              <c:f>'Gráficos 15 e 16'!$G$65:$G$168</c:f>
              <c:numCache>
                <c:formatCode>0.00</c:formatCode>
                <c:ptCount val="104"/>
                <c:pt idx="0">
                  <c:v>11.52</c:v>
                </c:pt>
                <c:pt idx="1">
                  <c:v>11.63</c:v>
                </c:pt>
                <c:pt idx="2">
                  <c:v>11.600000000000001</c:v>
                </c:pt>
                <c:pt idx="3">
                  <c:v>11.68</c:v>
                </c:pt>
                <c:pt idx="4">
                  <c:v>11.959999999999999</c:v>
                </c:pt>
                <c:pt idx="5">
                  <c:v>12.049999999999999</c:v>
                </c:pt>
                <c:pt idx="6">
                  <c:v>12.15</c:v>
                </c:pt>
                <c:pt idx="7">
                  <c:v>12.07</c:v>
                </c:pt>
                <c:pt idx="8">
                  <c:v>12.26</c:v>
                </c:pt>
                <c:pt idx="9">
                  <c:v>12.370000000000001</c:v>
                </c:pt>
                <c:pt idx="10">
                  <c:v>12.540000000000001</c:v>
                </c:pt>
                <c:pt idx="11">
                  <c:v>12.46</c:v>
                </c:pt>
                <c:pt idx="12">
                  <c:v>12.540000000000001</c:v>
                </c:pt>
                <c:pt idx="13">
                  <c:v>12.55</c:v>
                </c:pt>
                <c:pt idx="14">
                  <c:v>12.25</c:v>
                </c:pt>
                <c:pt idx="15">
                  <c:v>12.16</c:v>
                </c:pt>
                <c:pt idx="16">
                  <c:v>11.89</c:v>
                </c:pt>
                <c:pt idx="17">
                  <c:v>11.66</c:v>
                </c:pt>
                <c:pt idx="18">
                  <c:v>11.3</c:v>
                </c:pt>
                <c:pt idx="19">
                  <c:v>10.9</c:v>
                </c:pt>
                <c:pt idx="20">
                  <c:v>10.620000000000001</c:v>
                </c:pt>
                <c:pt idx="21">
                  <c:v>10.38</c:v>
                </c:pt>
                <c:pt idx="22">
                  <c:v>10.33</c:v>
                </c:pt>
                <c:pt idx="23">
                  <c:v>10.23</c:v>
                </c:pt>
                <c:pt idx="24">
                  <c:v>10.130000000000001</c:v>
                </c:pt>
                <c:pt idx="25">
                  <c:v>10.01</c:v>
                </c:pt>
                <c:pt idx="26">
                  <c:v>9.7900000000000009</c:v>
                </c:pt>
                <c:pt idx="27">
                  <c:v>9.6</c:v>
                </c:pt>
                <c:pt idx="28">
                  <c:v>9.379999999999999</c:v>
                </c:pt>
                <c:pt idx="29">
                  <c:v>9.25</c:v>
                </c:pt>
                <c:pt idx="30">
                  <c:v>9.2899999999999991</c:v>
                </c:pt>
                <c:pt idx="31">
                  <c:v>9.33</c:v>
                </c:pt>
                <c:pt idx="32">
                  <c:v>9.09</c:v>
                </c:pt>
                <c:pt idx="33">
                  <c:v>8.98</c:v>
                </c:pt>
                <c:pt idx="34">
                  <c:v>9.1999999999999993</c:v>
                </c:pt>
                <c:pt idx="35">
                  <c:v>9.31</c:v>
                </c:pt>
                <c:pt idx="36">
                  <c:v>9.33</c:v>
                </c:pt>
                <c:pt idx="37">
                  <c:v>9.4493332020044498</c:v>
                </c:pt>
                <c:pt idx="38">
                  <c:v>9.6863975167604153</c:v>
                </c:pt>
                <c:pt idx="39">
                  <c:v>9.9457366373481459</c:v>
                </c:pt>
                <c:pt idx="40">
                  <c:v>10.28237369015379</c:v>
                </c:pt>
                <c:pt idx="41">
                  <c:v>10.62939356121837</c:v>
                </c:pt>
                <c:pt idx="42">
                  <c:v>10.990543094664872</c:v>
                </c:pt>
                <c:pt idx="43">
                  <c:v>11.246118831708674</c:v>
                </c:pt>
                <c:pt idx="44">
                  <c:v>11.438714357124201</c:v>
                </c:pt>
                <c:pt idx="45">
                  <c:v>11.763936968723154</c:v>
                </c:pt>
                <c:pt idx="46">
                  <c:v>12.139549056780275</c:v>
                </c:pt>
                <c:pt idx="47">
                  <c:v>12.18694894850092</c:v>
                </c:pt>
                <c:pt idx="48">
                  <c:v>12.05303962089317</c:v>
                </c:pt>
                <c:pt idx="49">
                  <c:v>11.95621387842567</c:v>
                </c:pt>
                <c:pt idx="50">
                  <c:v>11.839891831137273</c:v>
                </c:pt>
                <c:pt idx="51">
                  <c:v>12.080275229965643</c:v>
                </c:pt>
                <c:pt idx="52">
                  <c:v>12.203929906230204</c:v>
                </c:pt>
                <c:pt idx="53">
                  <c:v>12.296855337845368</c:v>
                </c:pt>
                <c:pt idx="54">
                  <c:v>12.490953827823992</c:v>
                </c:pt>
                <c:pt idx="55">
                  <c:v>12.765079038447102</c:v>
                </c:pt>
                <c:pt idx="56">
                  <c:v>12.960000000000003</c:v>
                </c:pt>
                <c:pt idx="57">
                  <c:v>13.15</c:v>
                </c:pt>
                <c:pt idx="58">
                  <c:v>13.31</c:v>
                </c:pt>
                <c:pt idx="59">
                  <c:v>13.51</c:v>
                </c:pt>
                <c:pt idx="60">
                  <c:v>13.629999999999997</c:v>
                </c:pt>
                <c:pt idx="61">
                  <c:v>13.74</c:v>
                </c:pt>
                <c:pt idx="62">
                  <c:v>13.88</c:v>
                </c:pt>
                <c:pt idx="63">
                  <c:v>13.93</c:v>
                </c:pt>
                <c:pt idx="64">
                  <c:v>14.09</c:v>
                </c:pt>
                <c:pt idx="65">
                  <c:v>14.31</c:v>
                </c:pt>
                <c:pt idx="66">
                  <c:v>14.42</c:v>
                </c:pt>
                <c:pt idx="67">
                  <c:v>14.39</c:v>
                </c:pt>
                <c:pt idx="68">
                  <c:v>14.56</c:v>
                </c:pt>
                <c:pt idx="69">
                  <c:v>14.66</c:v>
                </c:pt>
                <c:pt idx="70">
                  <c:v>14.37</c:v>
                </c:pt>
                <c:pt idx="71">
                  <c:v>14.04</c:v>
                </c:pt>
                <c:pt idx="72">
                  <c:v>13.72</c:v>
                </c:pt>
                <c:pt idx="73">
                  <c:v>13.42</c:v>
                </c:pt>
                <c:pt idx="74">
                  <c:v>12.92</c:v>
                </c:pt>
                <c:pt idx="75">
                  <c:v>12.62</c:v>
                </c:pt>
                <c:pt idx="76">
                  <c:v>12.24</c:v>
                </c:pt>
                <c:pt idx="77">
                  <c:v>12.05</c:v>
                </c:pt>
                <c:pt idx="78">
                  <c:v>11.65</c:v>
                </c:pt>
                <c:pt idx="79">
                  <c:v>11.38</c:v>
                </c:pt>
                <c:pt idx="80">
                  <c:v>11.1</c:v>
                </c:pt>
                <c:pt idx="81">
                  <c:v>10.67</c:v>
                </c:pt>
                <c:pt idx="82">
                  <c:v>10.43</c:v>
                </c:pt>
                <c:pt idx="83">
                  <c:v>10.210000000000001</c:v>
                </c:pt>
                <c:pt idx="84">
                  <c:v>9.69</c:v>
                </c:pt>
                <c:pt idx="85">
                  <c:v>9.36</c:v>
                </c:pt>
                <c:pt idx="86">
                  <c:v>9.1199999999999992</c:v>
                </c:pt>
                <c:pt idx="87">
                  <c:v>8.8000000000000007</c:v>
                </c:pt>
                <c:pt idx="88">
                  <c:v>8.68</c:v>
                </c:pt>
                <c:pt idx="89">
                  <c:v>8.49</c:v>
                </c:pt>
                <c:pt idx="90">
                  <c:v>8.3699999999999992</c:v>
                </c:pt>
                <c:pt idx="91">
                  <c:v>8.23</c:v>
                </c:pt>
                <c:pt idx="92">
                  <c:v>8.0399999999999991</c:v>
                </c:pt>
                <c:pt idx="93">
                  <c:v>7.91</c:v>
                </c:pt>
                <c:pt idx="94">
                  <c:v>7.85</c:v>
                </c:pt>
                <c:pt idx="95">
                  <c:v>7.7</c:v>
                </c:pt>
                <c:pt idx="96">
                  <c:v>7.64</c:v>
                </c:pt>
                <c:pt idx="97">
                  <c:v>7.49</c:v>
                </c:pt>
                <c:pt idx="98">
                  <c:v>7.4</c:v>
                </c:pt>
                <c:pt idx="99">
                  <c:v>7.27</c:v>
                </c:pt>
                <c:pt idx="100">
                  <c:v>7.27</c:v>
                </c:pt>
                <c:pt idx="101">
                  <c:v>7.13</c:v>
                </c:pt>
                <c:pt idx="102">
                  <c:v>7.12</c:v>
                </c:pt>
                <c:pt idx="103">
                  <c:v>7.11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'Gráficos 15 e 16'!$H$4</c:f>
              <c:strCache>
                <c:ptCount val="1"/>
                <c:pt idx="0">
                  <c:v>Selic (% a.a.)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'Gráficos 15 e 16'!$A$65:$A$168</c:f>
              <c:numCache>
                <c:formatCode>mmm\-yy</c:formatCode>
                <c:ptCount val="104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</c:numCache>
            </c:numRef>
          </c:cat>
          <c:val>
            <c:numRef>
              <c:f>'Gráficos 15 e 16'!$H$65:$H$168</c:f>
              <c:numCache>
                <c:formatCode>0.00</c:formatCode>
                <c:ptCount val="104"/>
                <c:pt idx="0">
                  <c:v>10.75</c:v>
                </c:pt>
                <c:pt idx="1">
                  <c:v>11.25</c:v>
                </c:pt>
                <c:pt idx="2">
                  <c:v>11.25</c:v>
                </c:pt>
                <c:pt idx="3">
                  <c:v>11.75</c:v>
                </c:pt>
                <c:pt idx="4">
                  <c:v>12</c:v>
                </c:pt>
                <c:pt idx="5">
                  <c:v>12</c:v>
                </c:pt>
                <c:pt idx="6">
                  <c:v>12.25</c:v>
                </c:pt>
                <c:pt idx="7">
                  <c:v>12.5</c:v>
                </c:pt>
                <c:pt idx="8">
                  <c:v>12.5</c:v>
                </c:pt>
                <c:pt idx="9">
                  <c:v>12</c:v>
                </c:pt>
                <c:pt idx="10">
                  <c:v>11.5</c:v>
                </c:pt>
                <c:pt idx="11">
                  <c:v>11.5</c:v>
                </c:pt>
                <c:pt idx="12">
                  <c:v>11</c:v>
                </c:pt>
                <c:pt idx="13">
                  <c:v>10.5</c:v>
                </c:pt>
                <c:pt idx="14">
                  <c:v>10.5</c:v>
                </c:pt>
                <c:pt idx="15">
                  <c:v>9.75</c:v>
                </c:pt>
                <c:pt idx="16">
                  <c:v>9</c:v>
                </c:pt>
                <c:pt idx="17">
                  <c:v>8.5</c:v>
                </c:pt>
                <c:pt idx="18">
                  <c:v>8.5</c:v>
                </c:pt>
                <c:pt idx="19">
                  <c:v>8</c:v>
                </c:pt>
                <c:pt idx="20">
                  <c:v>7.5</c:v>
                </c:pt>
                <c:pt idx="21">
                  <c:v>7.5</c:v>
                </c:pt>
                <c:pt idx="22">
                  <c:v>7.25</c:v>
                </c:pt>
                <c:pt idx="23">
                  <c:v>7.25</c:v>
                </c:pt>
                <c:pt idx="24">
                  <c:v>7.25</c:v>
                </c:pt>
                <c:pt idx="25">
                  <c:v>7.25</c:v>
                </c:pt>
                <c:pt idx="26">
                  <c:v>7.25</c:v>
                </c:pt>
                <c:pt idx="27">
                  <c:v>7.25</c:v>
                </c:pt>
                <c:pt idx="28">
                  <c:v>7.5</c:v>
                </c:pt>
                <c:pt idx="29">
                  <c:v>8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9</c:v>
                </c:pt>
                <c:pt idx="34">
                  <c:v>9.5</c:v>
                </c:pt>
                <c:pt idx="35">
                  <c:v>10</c:v>
                </c:pt>
                <c:pt idx="36">
                  <c:v>10</c:v>
                </c:pt>
                <c:pt idx="37">
                  <c:v>10.5</c:v>
                </c:pt>
                <c:pt idx="38">
                  <c:v>10.75</c:v>
                </c:pt>
                <c:pt idx="39">
                  <c:v>10.75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11.25</c:v>
                </c:pt>
                <c:pt idx="47">
                  <c:v>11.25</c:v>
                </c:pt>
                <c:pt idx="48">
                  <c:v>11.75</c:v>
                </c:pt>
                <c:pt idx="49">
                  <c:v>12.25</c:v>
                </c:pt>
                <c:pt idx="50">
                  <c:v>12.25</c:v>
                </c:pt>
                <c:pt idx="51">
                  <c:v>12.75</c:v>
                </c:pt>
                <c:pt idx="52">
                  <c:v>13.25</c:v>
                </c:pt>
                <c:pt idx="53">
                  <c:v>13.75</c:v>
                </c:pt>
                <c:pt idx="54">
                  <c:v>14.25</c:v>
                </c:pt>
                <c:pt idx="55">
                  <c:v>14.25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14.25</c:v>
                </c:pt>
                <c:pt idx="67">
                  <c:v>14.25</c:v>
                </c:pt>
                <c:pt idx="68">
                  <c:v>14.25</c:v>
                </c:pt>
                <c:pt idx="69">
                  <c:v>14.25</c:v>
                </c:pt>
                <c:pt idx="70">
                  <c:v>14</c:v>
                </c:pt>
                <c:pt idx="71">
                  <c:v>14</c:v>
                </c:pt>
                <c:pt idx="72">
                  <c:v>13.75</c:v>
                </c:pt>
                <c:pt idx="73">
                  <c:v>13</c:v>
                </c:pt>
                <c:pt idx="74">
                  <c:v>12.25</c:v>
                </c:pt>
                <c:pt idx="75">
                  <c:v>12.25</c:v>
                </c:pt>
                <c:pt idx="76">
                  <c:v>11.25</c:v>
                </c:pt>
                <c:pt idx="77">
                  <c:v>11.25</c:v>
                </c:pt>
                <c:pt idx="78">
                  <c:v>10.25</c:v>
                </c:pt>
                <c:pt idx="79">
                  <c:v>9.25</c:v>
                </c:pt>
                <c:pt idx="80">
                  <c:v>9.25</c:v>
                </c:pt>
                <c:pt idx="81">
                  <c:v>8.25</c:v>
                </c:pt>
                <c:pt idx="82">
                  <c:v>7.5</c:v>
                </c:pt>
                <c:pt idx="83">
                  <c:v>7.5</c:v>
                </c:pt>
                <c:pt idx="84">
                  <c:v>7</c:v>
                </c:pt>
                <c:pt idx="85">
                  <c:v>7</c:v>
                </c:pt>
                <c:pt idx="86">
                  <c:v>6.75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6.5</c:v>
                </c:pt>
                <c:pt idx="95">
                  <c:v>6.5</c:v>
                </c:pt>
                <c:pt idx="96">
                  <c:v>6.5</c:v>
                </c:pt>
                <c:pt idx="97">
                  <c:v>6.5</c:v>
                </c:pt>
                <c:pt idx="98">
                  <c:v>6.5</c:v>
                </c:pt>
                <c:pt idx="99">
                  <c:v>6.5</c:v>
                </c:pt>
                <c:pt idx="100">
                  <c:v>6.5</c:v>
                </c:pt>
                <c:pt idx="101">
                  <c:v>6.5</c:v>
                </c:pt>
                <c:pt idx="102">
                  <c:v>6.5</c:v>
                </c:pt>
                <c:pt idx="103">
                  <c:v>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355568"/>
        <c:axId val="353356128"/>
      </c:lineChart>
      <c:dateAx>
        <c:axId val="35335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353356128"/>
        <c:crosses val="autoZero"/>
        <c:auto val="1"/>
        <c:lblOffset val="100"/>
        <c:baseTimeUnit val="months"/>
        <c:majorUnit val="6"/>
        <c:majorTimeUnit val="months"/>
      </c:dateAx>
      <c:valAx>
        <c:axId val="353356128"/>
        <c:scaling>
          <c:orientation val="minMax"/>
          <c:min val="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crossAx val="353355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942618819188326E-2"/>
          <c:y val="0.89058771123974989"/>
          <c:w val="0.91879802800225208"/>
          <c:h val="5.5598876799867088E-2"/>
        </c:manualLayout>
      </c:layout>
      <c:overlay val="0"/>
    </c:legend>
    <c:plotVisOnly val="1"/>
    <c:dispBlanksAs val="gap"/>
    <c:showDLblsOverMax val="0"/>
  </c:chart>
  <c:spPr>
    <a:ln>
      <a:solidFill>
        <a:srgbClr val="BD534B"/>
      </a:solidFill>
    </a:ln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Receitas e despesas primárias (% do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4708692605697012E-2"/>
          <c:y val="0.20434721013055174"/>
          <c:w val="0.97058261478860597"/>
          <c:h val="0.68122030494461705"/>
        </c:manualLayout>
      </c:layout>
      <c:lineChart>
        <c:grouping val="standard"/>
        <c:varyColors val="0"/>
        <c:ser>
          <c:idx val="0"/>
          <c:order val="0"/>
          <c:tx>
            <c:strRef>
              <c:f>'Gráfico 17'!$B$3</c:f>
              <c:strCache>
                <c:ptCount val="1"/>
                <c:pt idx="0">
                  <c:v>Receita primária líquida - PLOA 2020</c:v>
                </c:pt>
              </c:strCache>
            </c:strRef>
          </c:tx>
          <c:spPr>
            <a:ln w="28575" cap="rnd">
              <a:solidFill>
                <a:srgbClr val="005D89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17'!$A$4:$A$27</c15:sqref>
                  </c15:fullRef>
                </c:ext>
              </c:extLst>
              <c:f>'Gráfico 17'!$A$13:$A$27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17'!$B$4:$B$27</c15:sqref>
                  </c15:fullRef>
                </c:ext>
              </c:extLst>
              <c:f>'Gráfico 17'!$B$13:$B$27</c:f>
              <c:numCache>
                <c:formatCode>#,##0.0</c:formatCode>
                <c:ptCount val="15"/>
                <c:pt idx="0">
                  <c:v>18.779664923256874</c:v>
                </c:pt>
                <c:pt idx="1">
                  <c:v>18.984761690967716</c:v>
                </c:pt>
                <c:pt idx="2">
                  <c:v>18.916210015508003</c:v>
                </c:pt>
                <c:pt idx="3">
                  <c:v>18.555012627236597</c:v>
                </c:pt>
                <c:pt idx="4">
                  <c:v>20.205661222494886</c:v>
                </c:pt>
                <c:pt idx="5">
                  <c:v>18.856544231743165</c:v>
                </c:pt>
                <c:pt idx="6">
                  <c:v>18.453567396839652</c:v>
                </c:pt>
                <c:pt idx="7">
                  <c:v>18.701416542740414</c:v>
                </c:pt>
                <c:pt idx="8">
                  <c:v>17.702387130903809</c:v>
                </c:pt>
                <c:pt idx="9">
                  <c:v>17.397300584524913</c:v>
                </c:pt>
                <c:pt idx="10">
                  <c:v>17.362086666379064</c:v>
                </c:pt>
                <c:pt idx="11">
                  <c:v>17.619377384715722</c:v>
                </c:pt>
                <c:pt idx="12">
                  <c:v>17.978747952556446</c:v>
                </c:pt>
                <c:pt idx="13">
                  <c:v>17.7</c:v>
                </c:pt>
                <c:pt idx="14">
                  <c:v>17.8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CB-4A01-8C23-38FE45C8880E}"/>
            </c:ext>
          </c:extLst>
        </c:ser>
        <c:ser>
          <c:idx val="1"/>
          <c:order val="1"/>
          <c:tx>
            <c:strRef>
              <c:f>'Gráfico 17'!$C$3</c:f>
              <c:strCache>
                <c:ptCount val="1"/>
                <c:pt idx="0">
                  <c:v>Despesa primária - PLOA 2020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3152805042806167E-2"/>
                  <c:y val="-1.267080646191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17'!$A$4:$A$27</c15:sqref>
                  </c15:fullRef>
                </c:ext>
              </c:extLst>
              <c:f>'Gráfico 17'!$A$13:$A$27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17'!$C$4:$C$27</c15:sqref>
                  </c15:fullRef>
                </c:ext>
              </c:extLst>
              <c:f>'Gráfico 17'!$C$13:$C$27</c:f>
              <c:numCache>
                <c:formatCode>#,##0.0</c:formatCode>
                <c:ptCount val="15"/>
                <c:pt idx="0">
                  <c:v>16.756454994909443</c:v>
                </c:pt>
                <c:pt idx="1">
                  <c:v>16.865466968898481</c:v>
                </c:pt>
                <c:pt idx="2">
                  <c:v>16.160974822570122</c:v>
                </c:pt>
                <c:pt idx="3">
                  <c:v>17.371815711165322</c:v>
                </c:pt>
                <c:pt idx="4">
                  <c:v>18.201177542577764</c:v>
                </c:pt>
                <c:pt idx="5">
                  <c:v>16.756841078298599</c:v>
                </c:pt>
                <c:pt idx="6">
                  <c:v>16.945954011167274</c:v>
                </c:pt>
                <c:pt idx="7">
                  <c:v>17.347997536023261</c:v>
                </c:pt>
                <c:pt idx="8">
                  <c:v>18.108730691969985</c:v>
                </c:pt>
                <c:pt idx="9">
                  <c:v>19.421342241240396</c:v>
                </c:pt>
                <c:pt idx="10">
                  <c:v>19.935412812818175</c:v>
                </c:pt>
                <c:pt idx="11">
                  <c:v>19.515386985537887</c:v>
                </c:pt>
                <c:pt idx="12">
                  <c:v>19.798457863428073</c:v>
                </c:pt>
                <c:pt idx="13">
                  <c:v>19.600000000000001</c:v>
                </c:pt>
                <c:pt idx="14">
                  <c:v>19.399999999999999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4CB-4A01-8C23-38FE45C8880E}"/>
            </c:ext>
          </c:extLst>
        </c:ser>
        <c:ser>
          <c:idx val="2"/>
          <c:order val="2"/>
          <c:tx>
            <c:strRef>
              <c:f>'Gráfico 17'!$D$3</c:f>
              <c:strCache>
                <c:ptCount val="1"/>
                <c:pt idx="0">
                  <c:v>Receita primária líquida - IFI</c:v>
                </c:pt>
              </c:strCache>
            </c:strRef>
          </c:tx>
          <c:spPr>
            <a:ln w="28575" cap="rnd">
              <a:solidFill>
                <a:srgbClr val="005D89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3.2461122845645715E-2"/>
                  <c:y val="-3.4828920833067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402322557526689E-3"/>
                  <c:y val="-2.6381716525126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665841595694165E-2"/>
                  <c:y val="-2.6381716525126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8244488897013209E-2"/>
                  <c:y val="2.6413310399506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17'!$A$4:$A$27</c15:sqref>
                  </c15:fullRef>
                </c:ext>
              </c:extLst>
              <c:f>'Gráfico 17'!$A$13:$A$27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17'!$D$4:$D$27</c15:sqref>
                  </c15:fullRef>
                </c:ext>
              </c:extLst>
              <c:f>'Gráfico 17'!$D$13:$D$27</c:f>
              <c:numCache>
                <c:formatCode>#,##0.0</c:formatCode>
                <c:ptCount val="15"/>
                <c:pt idx="0">
                  <c:v>18.779664923256874</c:v>
                </c:pt>
                <c:pt idx="1">
                  <c:v>18.984761690967716</c:v>
                </c:pt>
                <c:pt idx="2">
                  <c:v>18.916210015508003</c:v>
                </c:pt>
                <c:pt idx="3">
                  <c:v>18.555012627236597</c:v>
                </c:pt>
                <c:pt idx="4">
                  <c:v>20.205661222494886</c:v>
                </c:pt>
                <c:pt idx="5">
                  <c:v>18.856544231743165</c:v>
                </c:pt>
                <c:pt idx="6">
                  <c:v>18.453567396839652</c:v>
                </c:pt>
                <c:pt idx="7">
                  <c:v>18.701416542740414</c:v>
                </c:pt>
                <c:pt idx="8">
                  <c:v>17.702387130903809</c:v>
                </c:pt>
                <c:pt idx="9">
                  <c:v>17.397300584524913</c:v>
                </c:pt>
                <c:pt idx="10">
                  <c:v>17.362086666379064</c:v>
                </c:pt>
                <c:pt idx="11">
                  <c:v>17.619377384715722</c:v>
                </c:pt>
                <c:pt idx="12">
                  <c:v>17.978747952556446</c:v>
                </c:pt>
                <c:pt idx="13">
                  <c:v>17.299999999999997</c:v>
                </c:pt>
                <c:pt idx="1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4CB-4A01-8C23-38FE45C8880E}"/>
            </c:ext>
          </c:extLst>
        </c:ser>
        <c:ser>
          <c:idx val="3"/>
          <c:order val="3"/>
          <c:tx>
            <c:strRef>
              <c:f>'Gráfico 17'!$E$3</c:f>
              <c:strCache>
                <c:ptCount val="1"/>
                <c:pt idx="0">
                  <c:v>Despesa primária - IFI</c:v>
                </c:pt>
              </c:strCache>
            </c:strRef>
          </c:tx>
          <c:spPr>
            <a:ln w="28575" cap="rnd">
              <a:solidFill>
                <a:srgbClr val="BD534B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6.1397293939819186E-2"/>
                  <c:y val="-9.5189017836239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7200000828523151E-2"/>
                  <c:y val="-2.6413310399506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145842341365099E-2"/>
                  <c:y val="-2.8525111476491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200000828523248E-2"/>
                  <c:y val="-2.6413310399506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2190330409854865E-2"/>
                  <c:y val="3.0605318679096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777079631949302E-2"/>
                  <c:y val="1.3710910063214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B4CB-4A01-8C23-38FE45C888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17'!$A$4:$A$27</c15:sqref>
                  </c15:fullRef>
                </c:ext>
              </c:extLst>
              <c:f>'Gráfico 17'!$A$13:$A$27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17'!$E$4:$E$27</c15:sqref>
                  </c15:fullRef>
                </c:ext>
              </c:extLst>
              <c:f>'Gráfico 17'!$E$13:$E$27</c:f>
              <c:numCache>
                <c:formatCode>#,##0.0</c:formatCode>
                <c:ptCount val="15"/>
                <c:pt idx="0">
                  <c:v>16.756454994909443</c:v>
                </c:pt>
                <c:pt idx="1">
                  <c:v>16.865466968898481</c:v>
                </c:pt>
                <c:pt idx="2">
                  <c:v>16.160974822570122</c:v>
                </c:pt>
                <c:pt idx="3">
                  <c:v>17.371815711165322</c:v>
                </c:pt>
                <c:pt idx="4">
                  <c:v>18.201177542577764</c:v>
                </c:pt>
                <c:pt idx="5">
                  <c:v>16.756841078298599</c:v>
                </c:pt>
                <c:pt idx="6">
                  <c:v>16.945954011167274</c:v>
                </c:pt>
                <c:pt idx="7">
                  <c:v>17.347997536023261</c:v>
                </c:pt>
                <c:pt idx="8">
                  <c:v>18.108730691969985</c:v>
                </c:pt>
                <c:pt idx="9">
                  <c:v>19.421342241240396</c:v>
                </c:pt>
                <c:pt idx="10">
                  <c:v>19.935412812818175</c:v>
                </c:pt>
                <c:pt idx="11">
                  <c:v>19.515386985537887</c:v>
                </c:pt>
                <c:pt idx="12">
                  <c:v>19.798457863428073</c:v>
                </c:pt>
                <c:pt idx="13">
                  <c:v>19.2</c:v>
                </c:pt>
                <c:pt idx="14">
                  <c:v>18.600000000000001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B4CB-4A01-8C23-38FE45C88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360608"/>
        <c:axId val="353361168"/>
      </c:lineChart>
      <c:catAx>
        <c:axId val="35336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3361168"/>
        <c:crosses val="autoZero"/>
        <c:auto val="1"/>
        <c:lblAlgn val="ctr"/>
        <c:lblOffset val="100"/>
        <c:noMultiLvlLbl val="0"/>
      </c:catAx>
      <c:valAx>
        <c:axId val="353361168"/>
        <c:scaling>
          <c:orientation val="minMax"/>
          <c:min val="15"/>
        </c:scaling>
        <c:delete val="1"/>
        <c:axPos val="l"/>
        <c:numFmt formatCode="#,##0.0" sourceLinked="1"/>
        <c:majorTickMark val="out"/>
        <c:minorTickMark val="none"/>
        <c:tickLblPos val="nextTo"/>
        <c:crossAx val="35336060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18. Investimentos públicos federais (R$ bilhões, preços de ago/19)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7471875845375524E-2"/>
          <c:y val="0.10069014467365368"/>
          <c:w val="0.96505624830924897"/>
          <c:h val="0.734698383759062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18'!$A$5:$A$23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cat>
          <c:val>
            <c:numRef>
              <c:f>'Gráfico 18'!$B$5:$B$23</c:f>
              <c:numCache>
                <c:formatCode>_-* #,##0_-;\-* #,##0_-;_-* "-"??_-;_-@_-</c:formatCode>
                <c:ptCount val="19"/>
                <c:pt idx="0">
                  <c:v>31656215876.951885</c:v>
                </c:pt>
                <c:pt idx="1">
                  <c:v>18432369532.25333</c:v>
                </c:pt>
                <c:pt idx="2">
                  <c:v>18214709235.536816</c:v>
                </c:pt>
                <c:pt idx="3">
                  <c:v>24858934454.041203</c:v>
                </c:pt>
                <c:pt idx="4">
                  <c:v>29385834165.424095</c:v>
                </c:pt>
                <c:pt idx="5">
                  <c:v>32174499848.855309</c:v>
                </c:pt>
                <c:pt idx="6">
                  <c:v>54825062525.004044</c:v>
                </c:pt>
                <c:pt idx="7">
                  <c:v>68356468791.117096</c:v>
                </c:pt>
                <c:pt idx="8">
                  <c:v>76563508794.447189</c:v>
                </c:pt>
                <c:pt idx="9">
                  <c:v>83483711652.833893</c:v>
                </c:pt>
                <c:pt idx="10">
                  <c:v>88512638772.471466</c:v>
                </c:pt>
                <c:pt idx="11">
                  <c:v>94690091164.929779</c:v>
                </c:pt>
                <c:pt idx="12">
                  <c:v>91578694420.810165</c:v>
                </c:pt>
                <c:pt idx="13">
                  <c:v>77523773011.19519</c:v>
                </c:pt>
                <c:pt idx="14">
                  <c:v>43267900158.782425</c:v>
                </c:pt>
                <c:pt idx="15">
                  <c:v>42855420940.75824</c:v>
                </c:pt>
                <c:pt idx="16">
                  <c:v>31571923087.860348</c:v>
                </c:pt>
                <c:pt idx="17">
                  <c:v>27096338652.01244</c:v>
                </c:pt>
                <c:pt idx="18">
                  <c:v>19360200000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22-4BA5-84F6-43F4F131F1F2}"/>
            </c:ext>
          </c:extLst>
        </c:ser>
        <c:ser>
          <c:idx val="1"/>
          <c:order val="1"/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18'!$A$5:$A$23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cat>
          <c:val>
            <c:numRef>
              <c:f>'Gráfico 18'!$C$5:$C$23</c:f>
              <c:numCache>
                <c:formatCode>_-* #,##0_-;\-* #,##0_-;_-* "-"??_-;_-@_-</c:formatCode>
                <c:ptCount val="19"/>
                <c:pt idx="0">
                  <c:v>33230796793.947315</c:v>
                </c:pt>
                <c:pt idx="1">
                  <c:v>12439530173.763481</c:v>
                </c:pt>
                <c:pt idx="2">
                  <c:v>20239158177.611923</c:v>
                </c:pt>
                <c:pt idx="3">
                  <c:v>21559250691.410255</c:v>
                </c:pt>
                <c:pt idx="4">
                  <c:v>30825461884.697594</c:v>
                </c:pt>
                <c:pt idx="5">
                  <c:v>37267279512.11438</c:v>
                </c:pt>
                <c:pt idx="6">
                  <c:v>48065727391.446045</c:v>
                </c:pt>
                <c:pt idx="7">
                  <c:v>56454439273.266754</c:v>
                </c:pt>
                <c:pt idx="8">
                  <c:v>74795929966.315475</c:v>
                </c:pt>
                <c:pt idx="9">
                  <c:v>65795446023.629959</c:v>
                </c:pt>
                <c:pt idx="10">
                  <c:v>69753664330.178085</c:v>
                </c:pt>
                <c:pt idx="11">
                  <c:v>66343630984.431305</c:v>
                </c:pt>
                <c:pt idx="12">
                  <c:v>75733799028.881378</c:v>
                </c:pt>
                <c:pt idx="13">
                  <c:v>47172270716.0215</c:v>
                </c:pt>
                <c:pt idx="14">
                  <c:v>53495781506.83165</c:v>
                </c:pt>
                <c:pt idx="15">
                  <c:v>40684652925.437317</c:v>
                </c:pt>
                <c:pt idx="16">
                  <c:v>42813868261.022644</c:v>
                </c:pt>
                <c:pt idx="17">
                  <c:v>33648293667.335716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22-4BA5-84F6-43F4F131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1"/>
        <c:axId val="353364528"/>
        <c:axId val="353365088"/>
      </c:barChart>
      <c:catAx>
        <c:axId val="35336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3365088"/>
        <c:crosses val="autoZero"/>
        <c:auto val="1"/>
        <c:lblAlgn val="ctr"/>
        <c:lblOffset val="100"/>
        <c:noMultiLvlLbl val="0"/>
      </c:catAx>
      <c:valAx>
        <c:axId val="353365088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353364528"/>
        <c:crosses val="autoZero"/>
        <c:crossBetween val="between"/>
        <c:dispUnits>
          <c:builtInUnit val="b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Exportações brasileiras para a Argentina (US$ milhões)</a:t>
            </a:r>
          </a:p>
        </c:rich>
      </c:tx>
      <c:layout>
        <c:manualLayout>
          <c:xMode val="edge"/>
          <c:yMode val="edge"/>
          <c:x val="0.19742598840561579"/>
          <c:y val="6.144393241167434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8798935966909128E-2"/>
          <c:y val="6.4470167035572165E-2"/>
          <c:w val="0.91872271486955803"/>
          <c:h val="0.7731744015868984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2'!$A$4:$A$107</c:f>
              <c:numCache>
                <c:formatCode>mmm\-yy</c:formatCode>
                <c:ptCount val="10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</c:numCache>
            </c:numRef>
          </c:cat>
          <c:val>
            <c:numRef>
              <c:f>'Gráfico 2'!$B$4:$B$107</c:f>
              <c:numCache>
                <c:formatCode>#,##0.00</c:formatCode>
                <c:ptCount val="104"/>
                <c:pt idx="0">
                  <c:v>1394.6245369999999</c:v>
                </c:pt>
                <c:pt idx="1">
                  <c:v>1619.904706</c:v>
                </c:pt>
                <c:pt idx="2">
                  <c:v>1756.930969</c:v>
                </c:pt>
                <c:pt idx="3">
                  <c:v>1760.266159</c:v>
                </c:pt>
                <c:pt idx="4">
                  <c:v>1918.790027</c:v>
                </c:pt>
                <c:pt idx="5">
                  <c:v>1985.4737889999999</c:v>
                </c:pt>
                <c:pt idx="6">
                  <c:v>2039.324429</c:v>
                </c:pt>
                <c:pt idx="7">
                  <c:v>2204.8106680000001</c:v>
                </c:pt>
                <c:pt idx="8">
                  <c:v>2205.9363960000001</c:v>
                </c:pt>
                <c:pt idx="9">
                  <c:v>1990.3436819999999</c:v>
                </c:pt>
                <c:pt idx="10">
                  <c:v>2055.7898329999998</c:v>
                </c:pt>
                <c:pt idx="11">
                  <c:v>1769.161257</c:v>
                </c:pt>
                <c:pt idx="12">
                  <c:v>1430.6789209999999</c:v>
                </c:pt>
                <c:pt idx="13">
                  <c:v>1701.347687</c:v>
                </c:pt>
                <c:pt idx="14">
                  <c:v>1426.6960489999999</c:v>
                </c:pt>
                <c:pt idx="15">
                  <c:v>1348.61906</c:v>
                </c:pt>
                <c:pt idx="16">
                  <c:v>1613.9326599999999</c:v>
                </c:pt>
                <c:pt idx="17">
                  <c:v>1310.5319870000001</c:v>
                </c:pt>
                <c:pt idx="18">
                  <c:v>1489.278577</c:v>
                </c:pt>
                <c:pt idx="19">
                  <c:v>1666.655872</c:v>
                </c:pt>
                <c:pt idx="20">
                  <c:v>1479.0219279999999</c:v>
                </c:pt>
                <c:pt idx="21">
                  <c:v>1621.326996</c:v>
                </c:pt>
                <c:pt idx="22">
                  <c:v>1553.0929570000001</c:v>
                </c:pt>
                <c:pt idx="23">
                  <c:v>1345.5543050000001</c:v>
                </c:pt>
                <c:pt idx="24">
                  <c:v>1398.353259</c:v>
                </c:pt>
                <c:pt idx="25">
                  <c:v>1289.9912899999999</c:v>
                </c:pt>
                <c:pt idx="26">
                  <c:v>1397.4421130000001</c:v>
                </c:pt>
                <c:pt idx="27">
                  <c:v>1765.492655</c:v>
                </c:pt>
                <c:pt idx="28">
                  <c:v>1825.437647</c:v>
                </c:pt>
                <c:pt idx="29">
                  <c:v>1643.603014</c:v>
                </c:pt>
                <c:pt idx="30">
                  <c:v>1865.9009020000001</c:v>
                </c:pt>
                <c:pt idx="31">
                  <c:v>1813.4460429999999</c:v>
                </c:pt>
                <c:pt idx="32">
                  <c:v>1915.0853380000001</c:v>
                </c:pt>
                <c:pt idx="33">
                  <c:v>1822.086362</c:v>
                </c:pt>
                <c:pt idx="34">
                  <c:v>1508.96678</c:v>
                </c:pt>
                <c:pt idx="35">
                  <c:v>1367.0438489999999</c:v>
                </c:pt>
                <c:pt idx="36">
                  <c:v>1206.7557240000001</c:v>
                </c:pt>
                <c:pt idx="37">
                  <c:v>1164.6017300000001</c:v>
                </c:pt>
                <c:pt idx="38">
                  <c:v>1182.4074820000001</c:v>
                </c:pt>
                <c:pt idx="39">
                  <c:v>1283.2602910000001</c:v>
                </c:pt>
                <c:pt idx="40">
                  <c:v>1354.97362</c:v>
                </c:pt>
                <c:pt idx="41">
                  <c:v>1223.5992100000001</c:v>
                </c:pt>
                <c:pt idx="42">
                  <c:v>1239.7113199999999</c:v>
                </c:pt>
                <c:pt idx="43">
                  <c:v>1163.2358389999999</c:v>
                </c:pt>
                <c:pt idx="44">
                  <c:v>1208.5202650000001</c:v>
                </c:pt>
                <c:pt idx="45">
                  <c:v>1167.77433</c:v>
                </c:pt>
                <c:pt idx="46">
                  <c:v>1079.2711859999999</c:v>
                </c:pt>
                <c:pt idx="47">
                  <c:v>1003.120378</c:v>
                </c:pt>
                <c:pt idx="48">
                  <c:v>851.77285199999994</c:v>
                </c:pt>
                <c:pt idx="49">
                  <c:v>967.940697</c:v>
                </c:pt>
                <c:pt idx="50">
                  <c:v>1251.37168</c:v>
                </c:pt>
                <c:pt idx="51">
                  <c:v>1012.1852699999999</c:v>
                </c:pt>
                <c:pt idx="52">
                  <c:v>1118.4997820000001</c:v>
                </c:pt>
                <c:pt idx="53">
                  <c:v>1273.8809639999999</c:v>
                </c:pt>
                <c:pt idx="54">
                  <c:v>1211.2932719999999</c:v>
                </c:pt>
                <c:pt idx="55">
                  <c:v>1024.933301</c:v>
                </c:pt>
                <c:pt idx="56">
                  <c:v>1086.0547779999999</c:v>
                </c:pt>
                <c:pt idx="57">
                  <c:v>1073.2631240000001</c:v>
                </c:pt>
                <c:pt idx="58">
                  <c:v>1037.0633379999999</c:v>
                </c:pt>
                <c:pt idx="59">
                  <c:v>885.15375700000004</c:v>
                </c:pt>
                <c:pt idx="60">
                  <c:v>825.53934400000003</c:v>
                </c:pt>
                <c:pt idx="61">
                  <c:v>1074.1160279999999</c:v>
                </c:pt>
                <c:pt idx="62">
                  <c:v>1160.698848</c:v>
                </c:pt>
                <c:pt idx="63">
                  <c:v>1055.4583439999999</c:v>
                </c:pt>
                <c:pt idx="64">
                  <c:v>1204.9321279999999</c:v>
                </c:pt>
                <c:pt idx="65">
                  <c:v>1208.477351</c:v>
                </c:pt>
                <c:pt idx="66">
                  <c:v>1023.510576</c:v>
                </c:pt>
                <c:pt idx="67">
                  <c:v>1242.3959239999999</c:v>
                </c:pt>
                <c:pt idx="68">
                  <c:v>1137.271641</c:v>
                </c:pt>
                <c:pt idx="69">
                  <c:v>1059.2970769999999</c:v>
                </c:pt>
                <c:pt idx="70">
                  <c:v>1192.5250370000001</c:v>
                </c:pt>
                <c:pt idx="71">
                  <c:v>1233.117274</c:v>
                </c:pt>
                <c:pt idx="72">
                  <c:v>1035.689836</c:v>
                </c:pt>
                <c:pt idx="73">
                  <c:v>1271.302919</c:v>
                </c:pt>
                <c:pt idx="74">
                  <c:v>1532.811512</c:v>
                </c:pt>
                <c:pt idx="75">
                  <c:v>1365.7477799999999</c:v>
                </c:pt>
                <c:pt idx="76">
                  <c:v>1535.9458500000001</c:v>
                </c:pt>
                <c:pt idx="77">
                  <c:v>1559.1902379999999</c:v>
                </c:pt>
                <c:pt idx="78">
                  <c:v>1513.499329</c:v>
                </c:pt>
                <c:pt idx="79">
                  <c:v>1624.7312380000001</c:v>
                </c:pt>
                <c:pt idx="80">
                  <c:v>1430.5258690000001</c:v>
                </c:pt>
                <c:pt idx="81">
                  <c:v>1615.950701</c:v>
                </c:pt>
                <c:pt idx="82">
                  <c:v>1556.353216</c:v>
                </c:pt>
                <c:pt idx="83">
                  <c:v>1577.0740619999999</c:v>
                </c:pt>
                <c:pt idx="84">
                  <c:v>1210.645702</c:v>
                </c:pt>
                <c:pt idx="85">
                  <c:v>1470.814697</c:v>
                </c:pt>
                <c:pt idx="86">
                  <c:v>1711.8345979999999</c:v>
                </c:pt>
                <c:pt idx="87">
                  <c:v>1670.2459940000001</c:v>
                </c:pt>
                <c:pt idx="88">
                  <c:v>1238.3977689999999</c:v>
                </c:pt>
                <c:pt idx="89">
                  <c:v>1516.459593</c:v>
                </c:pt>
                <c:pt idx="90">
                  <c:v>1158.8536979999999</c:v>
                </c:pt>
                <c:pt idx="91">
                  <c:v>1330.5243809999999</c:v>
                </c:pt>
                <c:pt idx="92">
                  <c:v>949.00574800000004</c:v>
                </c:pt>
                <c:pt idx="93">
                  <c:v>1015.141896</c:v>
                </c:pt>
                <c:pt idx="94">
                  <c:v>935.52846699999998</c:v>
                </c:pt>
                <c:pt idx="95">
                  <c:v>705.15411700000004</c:v>
                </c:pt>
                <c:pt idx="96">
                  <c:v>678.16763300000002</c:v>
                </c:pt>
                <c:pt idx="97">
                  <c:v>859.83308799999998</c:v>
                </c:pt>
                <c:pt idx="98">
                  <c:v>798.48114399999997</c:v>
                </c:pt>
                <c:pt idx="99">
                  <c:v>929.72704399999998</c:v>
                </c:pt>
                <c:pt idx="100">
                  <c:v>1035.6227610000001</c:v>
                </c:pt>
                <c:pt idx="101">
                  <c:v>848.870811</c:v>
                </c:pt>
                <c:pt idx="102">
                  <c:v>837.24016500000005</c:v>
                </c:pt>
                <c:pt idx="103">
                  <c:v>790.19816100000003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463600"/>
        <c:axId val="350464160"/>
      </c:lineChart>
      <c:dateAx>
        <c:axId val="350463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0464160"/>
        <c:crosses val="autoZero"/>
        <c:auto val="1"/>
        <c:lblOffset val="100"/>
        <c:baseTimeUnit val="months"/>
        <c:majorUnit val="6"/>
        <c:majorTimeUnit val="months"/>
      </c:dateAx>
      <c:valAx>
        <c:axId val="350464160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0463600"/>
        <c:crosses val="autoZero"/>
        <c:crossBetween val="between"/>
        <c:majorUnit val="200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47559055118111E-2"/>
          <c:y val="0.11116065754938527"/>
          <c:w val="0.90819685039370079"/>
          <c:h val="0.59992208868628261"/>
        </c:manualLayout>
      </c:layout>
      <c:lineChart>
        <c:grouping val="standard"/>
        <c:varyColors val="0"/>
        <c:ser>
          <c:idx val="1"/>
          <c:order val="0"/>
          <c:tx>
            <c:strRef>
              <c:f>'Gráfico 3'!$B$3</c:f>
              <c:strCache>
                <c:ptCount val="1"/>
                <c:pt idx="0">
                  <c:v>Extrativa</c:v>
                </c:pt>
              </c:strCache>
            </c:strRef>
          </c:tx>
          <c:spPr>
            <a:ln>
              <a:solidFill>
                <a:srgbClr val="D5998E"/>
              </a:solidFill>
            </a:ln>
          </c:spPr>
          <c:marker>
            <c:symbol val="none"/>
          </c:marker>
          <c:cat>
            <c:strRef>
              <c:f>'Gráfico 3'!$A$4:$A$25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3'!$B$4:$B$25</c:f>
              <c:numCache>
                <c:formatCode>0.00</c:formatCode>
                <c:ptCount val="22"/>
                <c:pt idx="0">
                  <c:v>100</c:v>
                </c:pt>
                <c:pt idx="1">
                  <c:v>103.51220748254995</c:v>
                </c:pt>
                <c:pt idx="2">
                  <c:v>106.52780214754988</c:v>
                </c:pt>
                <c:pt idx="3">
                  <c:v>109.48131601308442</c:v>
                </c:pt>
                <c:pt idx="4">
                  <c:v>112.46687100131588</c:v>
                </c:pt>
                <c:pt idx="5">
                  <c:v>112.38479172561088</c:v>
                </c:pt>
                <c:pt idx="6">
                  <c:v>111.79146461023181</c:v>
                </c:pt>
                <c:pt idx="7">
                  <c:v>106.81757594799315</c:v>
                </c:pt>
                <c:pt idx="8">
                  <c:v>105.82925936493618</c:v>
                </c:pt>
                <c:pt idx="9">
                  <c:v>106.97826130302282</c:v>
                </c:pt>
                <c:pt idx="10">
                  <c:v>112.24311497423</c:v>
                </c:pt>
                <c:pt idx="11">
                  <c:v>113.01837085811383</c:v>
                </c:pt>
                <c:pt idx="12">
                  <c:v>113.68022562221738</c:v>
                </c:pt>
                <c:pt idx="13">
                  <c:v>114.86491509108822</c:v>
                </c:pt>
                <c:pt idx="14">
                  <c:v>114.71893848399081</c:v>
                </c:pt>
                <c:pt idx="15">
                  <c:v>113.09591186124472</c:v>
                </c:pt>
                <c:pt idx="16">
                  <c:v>113.16322826477871</c:v>
                </c:pt>
                <c:pt idx="17">
                  <c:v>114.32666035945807</c:v>
                </c:pt>
                <c:pt idx="18">
                  <c:v>115.72239661388652</c:v>
                </c:pt>
                <c:pt idx="19">
                  <c:v>117.55677481416083</c:v>
                </c:pt>
                <c:pt idx="20">
                  <c:v>108.77771678046754</c:v>
                </c:pt>
                <c:pt idx="21">
                  <c:v>104.64437599426235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'Gráfico 3'!$C$3</c:f>
              <c:strCache>
                <c:ptCount val="1"/>
                <c:pt idx="0">
                  <c:v>Transformação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strRef>
              <c:f>'Gráfico 3'!$A$4:$A$25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3'!$C$4:$C$25</c:f>
              <c:numCache>
                <c:formatCode>0.00</c:formatCode>
                <c:ptCount val="22"/>
                <c:pt idx="0">
                  <c:v>100</c:v>
                </c:pt>
                <c:pt idx="1">
                  <c:v>95.789528478015114</c:v>
                </c:pt>
                <c:pt idx="2">
                  <c:v>97.352566306317598</c:v>
                </c:pt>
                <c:pt idx="3">
                  <c:v>96.15789287130589</c:v>
                </c:pt>
                <c:pt idx="4">
                  <c:v>93.860035153351276</c:v>
                </c:pt>
                <c:pt idx="5">
                  <c:v>89.8000514465961</c:v>
                </c:pt>
                <c:pt idx="6">
                  <c:v>87.104278493441853</c:v>
                </c:pt>
                <c:pt idx="7">
                  <c:v>85.461881094780296</c:v>
                </c:pt>
                <c:pt idx="8">
                  <c:v>85.416524742988898</c:v>
                </c:pt>
                <c:pt idx="9">
                  <c:v>85.892092524660399</c:v>
                </c:pt>
                <c:pt idx="10">
                  <c:v>84.412762407298445</c:v>
                </c:pt>
                <c:pt idx="11">
                  <c:v>83.275915141335076</c:v>
                </c:pt>
                <c:pt idx="12">
                  <c:v>84.967814421570324</c:v>
                </c:pt>
                <c:pt idx="13">
                  <c:v>85.499320726298436</c:v>
                </c:pt>
                <c:pt idx="14">
                  <c:v>86.217840532402292</c:v>
                </c:pt>
                <c:pt idx="15">
                  <c:v>88.073081126896412</c:v>
                </c:pt>
                <c:pt idx="16">
                  <c:v>87.965975203239992</c:v>
                </c:pt>
                <c:pt idx="17">
                  <c:v>86.940318046934777</c:v>
                </c:pt>
                <c:pt idx="18">
                  <c:v>87.689618277664309</c:v>
                </c:pt>
                <c:pt idx="19">
                  <c:v>86.754200394209633</c:v>
                </c:pt>
                <c:pt idx="20">
                  <c:v>86.639824400305812</c:v>
                </c:pt>
                <c:pt idx="21">
                  <c:v>88.33869180581344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'Gráfico 3'!$D$3</c:f>
              <c:strCache>
                <c:ptCount val="1"/>
                <c:pt idx="0">
                  <c:v>Eletricidade e gás, água, esgoto, gestão de resíduos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strRef>
              <c:f>'Gráfico 3'!$A$4:$A$25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3'!$D$4:$D$25</c:f>
              <c:numCache>
                <c:formatCode>0.00</c:formatCode>
                <c:ptCount val="22"/>
                <c:pt idx="0">
                  <c:v>100</c:v>
                </c:pt>
                <c:pt idx="1">
                  <c:v>93.854008887703174</c:v>
                </c:pt>
                <c:pt idx="2">
                  <c:v>93.39044272536988</c:v>
                </c:pt>
                <c:pt idx="3">
                  <c:v>96.228118345562081</c:v>
                </c:pt>
                <c:pt idx="4">
                  <c:v>94.409144849868142</c:v>
                </c:pt>
                <c:pt idx="5">
                  <c:v>93.09240496000389</c:v>
                </c:pt>
                <c:pt idx="6">
                  <c:v>96.373434879195159</c:v>
                </c:pt>
                <c:pt idx="7">
                  <c:v>98.134637595438107</c:v>
                </c:pt>
                <c:pt idx="8">
                  <c:v>99.671994144381543</c:v>
                </c:pt>
                <c:pt idx="9">
                  <c:v>102.68110774804921</c:v>
                </c:pt>
                <c:pt idx="10">
                  <c:v>102.18462314019169</c:v>
                </c:pt>
                <c:pt idx="11">
                  <c:v>102.08213926708407</c:v>
                </c:pt>
                <c:pt idx="12">
                  <c:v>103.52416789838283</c:v>
                </c:pt>
                <c:pt idx="13">
                  <c:v>102.10143746529646</c:v>
                </c:pt>
                <c:pt idx="14">
                  <c:v>102.58667550393811</c:v>
                </c:pt>
                <c:pt idx="15">
                  <c:v>102.28649282239238</c:v>
                </c:pt>
                <c:pt idx="16">
                  <c:v>103.84111918391488</c:v>
                </c:pt>
                <c:pt idx="17">
                  <c:v>105.32613735770872</c:v>
                </c:pt>
                <c:pt idx="18">
                  <c:v>103.37907476863153</c:v>
                </c:pt>
                <c:pt idx="19">
                  <c:v>107.0740010504863</c:v>
                </c:pt>
                <c:pt idx="20">
                  <c:v>108.57347493637336</c:v>
                </c:pt>
                <c:pt idx="21">
                  <c:v>107.81482488893838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'Gráfico 3'!$E$3</c:f>
              <c:strCache>
                <c:ptCount val="1"/>
                <c:pt idx="0">
                  <c:v>Construção Civil</c:v>
                </c:pt>
              </c:strCache>
            </c:strRef>
          </c:tx>
          <c:spPr>
            <a:ln>
              <a:solidFill>
                <a:srgbClr val="9EBBD3"/>
              </a:solidFill>
            </a:ln>
          </c:spPr>
          <c:marker>
            <c:symbol val="none"/>
          </c:marker>
          <c:cat>
            <c:strRef>
              <c:f>'Gráfico 3'!$A$4:$A$25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3'!$E$4:$E$25</c:f>
              <c:numCache>
                <c:formatCode>0.00</c:formatCode>
                <c:ptCount val="22"/>
                <c:pt idx="0">
                  <c:v>100</c:v>
                </c:pt>
                <c:pt idx="1">
                  <c:v>94.948844669101788</c:v>
                </c:pt>
                <c:pt idx="2">
                  <c:v>90.195000832322066</c:v>
                </c:pt>
                <c:pt idx="3">
                  <c:v>90.697369688854081</c:v>
                </c:pt>
                <c:pt idx="4">
                  <c:v>89.798312652770022</c:v>
                </c:pt>
                <c:pt idx="5">
                  <c:v>85.24890901444364</c:v>
                </c:pt>
                <c:pt idx="6">
                  <c:v>84.243034367257707</c:v>
                </c:pt>
                <c:pt idx="7">
                  <c:v>82.356593288093109</c:v>
                </c:pt>
                <c:pt idx="8">
                  <c:v>79.982884034788668</c:v>
                </c:pt>
                <c:pt idx="9">
                  <c:v>78.228933348857808</c:v>
                </c:pt>
                <c:pt idx="10">
                  <c:v>75.667180366228692</c:v>
                </c:pt>
                <c:pt idx="11">
                  <c:v>73.16085022697898</c:v>
                </c:pt>
                <c:pt idx="12">
                  <c:v>72.22044713009717</c:v>
                </c:pt>
                <c:pt idx="13">
                  <c:v>70.998446434909383</c:v>
                </c:pt>
                <c:pt idx="14">
                  <c:v>70.320205596354128</c:v>
                </c:pt>
                <c:pt idx="15">
                  <c:v>71.432464144449398</c:v>
                </c:pt>
                <c:pt idx="16">
                  <c:v>69.52046460240615</c:v>
                </c:pt>
                <c:pt idx="17">
                  <c:v>68.966703176151213</c:v>
                </c:pt>
                <c:pt idx="18">
                  <c:v>69.444573677693867</c:v>
                </c:pt>
                <c:pt idx="19">
                  <c:v>69.24675900380177</c:v>
                </c:pt>
                <c:pt idx="20">
                  <c:v>68.871921852403588</c:v>
                </c:pt>
                <c:pt idx="21">
                  <c:v>70.202596054396494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'Gráfico 3'!$F$3</c:f>
              <c:strCache>
                <c:ptCount val="1"/>
                <c:pt idx="0">
                  <c:v>Indústria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cat>
            <c:strRef>
              <c:f>'Gráfico 3'!$A$4:$A$25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3'!$F$4:$F$25</c:f>
              <c:numCache>
                <c:formatCode>0.00</c:formatCode>
                <c:ptCount val="22"/>
                <c:pt idx="0">
                  <c:v>100</c:v>
                </c:pt>
                <c:pt idx="1">
                  <c:v>97.020994660875687</c:v>
                </c:pt>
                <c:pt idx="2">
                  <c:v>96.761128872968399</c:v>
                </c:pt>
                <c:pt idx="3">
                  <c:v>97.507476817479784</c:v>
                </c:pt>
                <c:pt idx="4">
                  <c:v>95.764565118826724</c:v>
                </c:pt>
                <c:pt idx="5">
                  <c:v>92.587786717436501</c:v>
                </c:pt>
                <c:pt idx="6">
                  <c:v>90.97859152582437</c:v>
                </c:pt>
                <c:pt idx="7">
                  <c:v>89.336464175656971</c:v>
                </c:pt>
                <c:pt idx="8">
                  <c:v>88.77349660020829</c:v>
                </c:pt>
                <c:pt idx="9">
                  <c:v>88.968543694690624</c:v>
                </c:pt>
                <c:pt idx="10">
                  <c:v>87.717239968204893</c:v>
                </c:pt>
                <c:pt idx="11">
                  <c:v>86.204177554916029</c:v>
                </c:pt>
                <c:pt idx="12">
                  <c:v>87.212082706036071</c:v>
                </c:pt>
                <c:pt idx="13">
                  <c:v>87.066679455464794</c:v>
                </c:pt>
                <c:pt idx="14">
                  <c:v>87.387909353284897</c:v>
                </c:pt>
                <c:pt idx="15">
                  <c:v>88.341777227047444</c:v>
                </c:pt>
                <c:pt idx="16">
                  <c:v>88.264942846419217</c:v>
                </c:pt>
                <c:pt idx="17">
                  <c:v>87.72344467854596</c:v>
                </c:pt>
                <c:pt idx="18">
                  <c:v>88.122390303641652</c:v>
                </c:pt>
                <c:pt idx="19">
                  <c:v>87.855894851785138</c:v>
                </c:pt>
                <c:pt idx="20">
                  <c:v>87.381859951939958</c:v>
                </c:pt>
                <c:pt idx="21">
                  <c:v>87.961893685857845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472000"/>
        <c:axId val="350472560"/>
      </c:lineChart>
      <c:catAx>
        <c:axId val="35047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50472560"/>
        <c:crosses val="autoZero"/>
        <c:auto val="1"/>
        <c:lblAlgn val="ctr"/>
        <c:lblOffset val="100"/>
        <c:noMultiLvlLbl val="0"/>
      </c:catAx>
      <c:valAx>
        <c:axId val="35047256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047200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5769581433899711"/>
          <c:w val="0.99494503937007872"/>
          <c:h val="7.637491366210802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>
                <a:effectLst/>
                <a:latin typeface="+mn-lt"/>
              </a:rPr>
              <a:t>GRÁFICO</a:t>
            </a:r>
            <a:r>
              <a:rPr lang="pt-BR" sz="1200" b="1" baseline="0">
                <a:effectLst/>
                <a:latin typeface="+mn-lt"/>
              </a:rPr>
              <a:t> 4. </a:t>
            </a:r>
            <a:r>
              <a:rPr lang="pt-BR" sz="1200" b="1">
                <a:effectLst/>
                <a:latin typeface="+mn-lt"/>
              </a:rPr>
              <a:t>CONTRIBUIÇÕES (EM P.P.) PARA O CRESCIMENTO DO PIB INDUSTRIAL ACUMULADO EM 4 TRIMESTRES </a:t>
            </a:r>
            <a:endParaRPr lang="pt-BR" sz="1200">
              <a:effectLst/>
              <a:latin typeface="+mn-lt"/>
            </a:endParaRPr>
          </a:p>
        </c:rich>
      </c:tx>
      <c:layout>
        <c:manualLayout>
          <c:xMode val="edge"/>
          <c:yMode val="edge"/>
          <c:x val="0.14481158215572182"/>
          <c:y val="1.41276184484003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291658870544059E-2"/>
          <c:y val="0.1934664993007385"/>
          <c:w val="0.92625633324318424"/>
          <c:h val="0.6351314491465807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'Gráfico 4'!$B$3</c:f>
              <c:strCache>
                <c:ptCount val="1"/>
                <c:pt idx="0">
                  <c:v>Extrativa</c:v>
                </c:pt>
              </c:strCache>
            </c:strRef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</c:spPr>
          <c:invertIfNegative val="0"/>
          <c:cat>
            <c:strRef>
              <c:f>'Gráfico 4'!$A$4:$A$25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4'!$B$4:$B$25</c:f>
              <c:numCache>
                <c:formatCode>0.00</c:formatCode>
                <c:ptCount val="22"/>
                <c:pt idx="0">
                  <c:v>1.9648711422926013E-2</c:v>
                </c:pt>
                <c:pt idx="1">
                  <c:v>0.12529178299383048</c:v>
                </c:pt>
                <c:pt idx="2">
                  <c:v>0.23646990204020391</c:v>
                </c:pt>
                <c:pt idx="3">
                  <c:v>0.35423649355943443</c:v>
                </c:pt>
                <c:pt idx="4">
                  <c:v>0.43439951003767519</c:v>
                </c:pt>
                <c:pt idx="5">
                  <c:v>0.45376993577177505</c:v>
                </c:pt>
                <c:pt idx="6">
                  <c:v>0.40468574453542683</c:v>
                </c:pt>
                <c:pt idx="7">
                  <c:v>0.26172828152086769</c:v>
                </c:pt>
                <c:pt idx="8">
                  <c:v>4.5908866515209645E-2</c:v>
                </c:pt>
                <c:pt idx="9">
                  <c:v>-9.2612026973515338E-2</c:v>
                </c:pt>
                <c:pt idx="10">
                  <c:v>-0.14265795073751253</c:v>
                </c:pt>
                <c:pt idx="11">
                  <c:v>-4.7769725272228669E-2</c:v>
                </c:pt>
                <c:pt idx="12">
                  <c:v>0.13650511113292296</c:v>
                </c:pt>
                <c:pt idx="13">
                  <c:v>0.25704614267518799</c:v>
                </c:pt>
                <c:pt idx="14">
                  <c:v>0.27598266413324524</c:v>
                </c:pt>
                <c:pt idx="15">
                  <c:v>0.20917749831241839</c:v>
                </c:pt>
                <c:pt idx="16">
                  <c:v>8.6548988041390551E-2</c:v>
                </c:pt>
                <c:pt idx="17">
                  <c:v>1.5078474717000745E-2</c:v>
                </c:pt>
                <c:pt idx="18">
                  <c:v>-6.6685161377311175E-4</c:v>
                </c:pt>
                <c:pt idx="19">
                  <c:v>4.6376423233707165E-2</c:v>
                </c:pt>
                <c:pt idx="20">
                  <c:v>2.792863750471497E-2</c:v>
                </c:pt>
                <c:pt idx="21">
                  <c:v>-7.9617191230751949E-2</c:v>
                </c:pt>
              </c:numCache>
            </c:numRef>
          </c:val>
        </c:ser>
        <c:ser>
          <c:idx val="0"/>
          <c:order val="1"/>
          <c:tx>
            <c:strRef>
              <c:f>'Gráfico 4'!$C$3</c:f>
              <c:strCache>
                <c:ptCount val="1"/>
                <c:pt idx="0">
                  <c:v>Transformação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</c:spPr>
          <c:invertIfNegative val="0"/>
          <c:cat>
            <c:strRef>
              <c:f>'Gráfico 4'!$A$4:$A$25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4'!$C$4:$C$25</c:f>
              <c:numCache>
                <c:formatCode>0.00</c:formatCode>
                <c:ptCount val="22"/>
                <c:pt idx="0">
                  <c:v>1.7661581663128922</c:v>
                </c:pt>
                <c:pt idx="1">
                  <c:v>-0.14647458437113681</c:v>
                </c:pt>
                <c:pt idx="2">
                  <c:v>-1.366601760239361</c:v>
                </c:pt>
                <c:pt idx="3">
                  <c:v>-2.5138312221414272</c:v>
                </c:pt>
                <c:pt idx="4">
                  <c:v>-3.4048126616122332</c:v>
                </c:pt>
                <c:pt idx="5">
                  <c:v>-3.2165012136883941</c:v>
                </c:pt>
                <c:pt idx="6">
                  <c:v>-3.8272115373842563</c:v>
                </c:pt>
                <c:pt idx="7">
                  <c:v>-4.4843066953832107</c:v>
                </c:pt>
                <c:pt idx="8">
                  <c:v>-4.8731419145114803</c:v>
                </c:pt>
                <c:pt idx="9">
                  <c:v>-4.6091114745681843</c:v>
                </c:pt>
                <c:pt idx="10">
                  <c:v>-3.6777485647551011</c:v>
                </c:pt>
                <c:pt idx="11">
                  <c:v>-2.5517222672511219</c:v>
                </c:pt>
                <c:pt idx="12">
                  <c:v>-1.3890708956103004</c:v>
                </c:pt>
                <c:pt idx="13">
                  <c:v>-0.87373000236735665</c:v>
                </c:pt>
                <c:pt idx="14">
                  <c:v>-0.19537766681455571</c:v>
                </c:pt>
                <c:pt idx="15">
                  <c:v>0.92252858400700966</c:v>
                </c:pt>
                <c:pt idx="16">
                  <c:v>1.4859040519324296</c:v>
                </c:pt>
                <c:pt idx="17">
                  <c:v>1.7942895884677679</c:v>
                </c:pt>
                <c:pt idx="18">
                  <c:v>1.7334777358792186</c:v>
                </c:pt>
                <c:pt idx="19">
                  <c:v>0.7615770482830575</c:v>
                </c:pt>
                <c:pt idx="20">
                  <c:v>3.6794913781812433E-2</c:v>
                </c:pt>
                <c:pt idx="21">
                  <c:v>2.1041451065428873E-2</c:v>
                </c:pt>
              </c:numCache>
            </c:numRef>
          </c:val>
        </c:ser>
        <c:ser>
          <c:idx val="1"/>
          <c:order val="2"/>
          <c:tx>
            <c:strRef>
              <c:f>'Gráfico 4'!$D$3</c:f>
              <c:strCache>
                <c:ptCount val="1"/>
                <c:pt idx="0">
                  <c:v>Eletricidade e gás, água, esgoto, gestão de resíduos</c:v>
                </c:pt>
              </c:strCache>
            </c:strRef>
          </c:tx>
          <c:spPr>
            <a:solidFill>
              <a:srgbClr val="BD534B"/>
            </a:solidFill>
            <a:ln>
              <a:solidFill>
                <a:srgbClr val="BD534B"/>
              </a:solidFill>
            </a:ln>
          </c:spPr>
          <c:invertIfNegative val="0"/>
          <c:cat>
            <c:strRef>
              <c:f>'Gráfico 4'!$A$4:$A$25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4'!$D$4:$D$25</c:f>
              <c:numCache>
                <c:formatCode>0.00</c:formatCode>
                <c:ptCount val="22"/>
                <c:pt idx="0">
                  <c:v>0.38332563803364916</c:v>
                </c:pt>
                <c:pt idx="1">
                  <c:v>0.24252306932299739</c:v>
                </c:pt>
                <c:pt idx="2">
                  <c:v>0.10664493345649007</c:v>
                </c:pt>
                <c:pt idx="3">
                  <c:v>-0.17086786347760841</c:v>
                </c:pt>
                <c:pt idx="4">
                  <c:v>-0.44065840016836999</c:v>
                </c:pt>
                <c:pt idx="5">
                  <c:v>-0.37411692974401722</c:v>
                </c:pt>
                <c:pt idx="6">
                  <c:v>-0.16437870368697372</c:v>
                </c:pt>
                <c:pt idx="7">
                  <c:v>-3.3985280652348848E-2</c:v>
                </c:pt>
                <c:pt idx="8">
                  <c:v>0.2864629237009364</c:v>
                </c:pt>
                <c:pt idx="9">
                  <c:v>0.61222594396173058</c:v>
                </c:pt>
                <c:pt idx="10">
                  <c:v>0.7012238661836534</c:v>
                </c:pt>
                <c:pt idx="11">
                  <c:v>0.76694233910163945</c:v>
                </c:pt>
                <c:pt idx="12">
                  <c:v>0.71867533895531022</c:v>
                </c:pt>
                <c:pt idx="13">
                  <c:v>0.39736177620481872</c:v>
                </c:pt>
                <c:pt idx="14">
                  <c:v>0.23782317695373312</c:v>
                </c:pt>
                <c:pt idx="15">
                  <c:v>0.12699985052417873</c:v>
                </c:pt>
                <c:pt idx="16">
                  <c:v>1.0443792323333589E-2</c:v>
                </c:pt>
                <c:pt idx="17">
                  <c:v>0.12241341501497693</c:v>
                </c:pt>
                <c:pt idx="18">
                  <c:v>0.13688288389361869</c:v>
                </c:pt>
                <c:pt idx="19">
                  <c:v>0.2774298688357657</c:v>
                </c:pt>
                <c:pt idx="20">
                  <c:v>0.41320769794241929</c:v>
                </c:pt>
                <c:pt idx="21">
                  <c:v>0.39174034233593336</c:v>
                </c:pt>
              </c:numCache>
            </c:numRef>
          </c:val>
        </c:ser>
        <c:ser>
          <c:idx val="2"/>
          <c:order val="3"/>
          <c:tx>
            <c:strRef>
              <c:f>'Gráfico 4'!$E$3</c:f>
              <c:strCache>
                <c:ptCount val="1"/>
                <c:pt idx="0">
                  <c:v>Construção Civil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</c:spPr>
          <c:invertIfNegative val="0"/>
          <c:cat>
            <c:strRef>
              <c:f>'Gráfico 4'!$A$4:$A$25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4'!$E$4:$E$25</c:f>
              <c:numCache>
                <c:formatCode>0.00</c:formatCode>
                <c:ptCount val="22"/>
                <c:pt idx="0">
                  <c:v>1.9581233646264629</c:v>
                </c:pt>
                <c:pt idx="1">
                  <c:v>1.1040501788885715</c:v>
                </c:pt>
                <c:pt idx="2">
                  <c:v>4.8282715971570411E-3</c:v>
                </c:pt>
                <c:pt idx="3">
                  <c:v>-0.52685178254269216</c:v>
                </c:pt>
                <c:pt idx="4">
                  <c:v>-1.9169651435323565</c:v>
                </c:pt>
                <c:pt idx="5">
                  <c:v>-2.4764707211059722</c:v>
                </c:pt>
                <c:pt idx="6">
                  <c:v>-2.3099885144860166</c:v>
                </c:pt>
                <c:pt idx="7">
                  <c:v>-2.6818847080825714</c:v>
                </c:pt>
                <c:pt idx="8">
                  <c:v>-2.6671098135199744</c:v>
                </c:pt>
                <c:pt idx="9">
                  <c:v>-2.4823292345501846</c:v>
                </c:pt>
                <c:pt idx="10">
                  <c:v>-2.6642580275446526</c:v>
                </c:pt>
                <c:pt idx="11">
                  <c:v>-2.8078869503253112</c:v>
                </c:pt>
                <c:pt idx="12">
                  <c:v>-2.7951267897731946</c:v>
                </c:pt>
                <c:pt idx="13">
                  <c:v>-2.8023588255802867</c:v>
                </c:pt>
                <c:pt idx="14">
                  <c:v>-2.6031862529262817</c:v>
                </c:pt>
                <c:pt idx="15">
                  <c:v>-1.9479526180413709</c:v>
                </c:pt>
                <c:pt idx="16">
                  <c:v>-1.5107754631566106</c:v>
                </c:pt>
                <c:pt idx="17">
                  <c:v>-1.0689035917513579</c:v>
                </c:pt>
                <c:pt idx="18">
                  <c:v>-0.65252057051230494</c:v>
                </c:pt>
                <c:pt idx="19">
                  <c:v>-0.64697121813910297</c:v>
                </c:pt>
                <c:pt idx="20">
                  <c:v>-0.51089742459552445</c:v>
                </c:pt>
                <c:pt idx="21">
                  <c:v>-0.215649050271427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478160"/>
        <c:axId val="350478720"/>
      </c:barChart>
      <c:lineChart>
        <c:grouping val="stacked"/>
        <c:varyColors val="0"/>
        <c:ser>
          <c:idx val="5"/>
          <c:order val="4"/>
          <c:tx>
            <c:strRef>
              <c:f>'Gráfico 4'!$F$3</c:f>
              <c:strCache>
                <c:ptCount val="1"/>
                <c:pt idx="0">
                  <c:v>PIB industrial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bg1"/>
              </a:solidFill>
              <a:ln w="12700">
                <a:solidFill>
                  <a:srgbClr val="005D89"/>
                </a:solidFill>
              </a:ln>
              <a:effectLst/>
            </c:spPr>
          </c:marker>
          <c:cat>
            <c:strRef>
              <c:f>'Gráfico 4'!$A$4:$A$25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4'!$F$4:$F$25</c:f>
              <c:numCache>
                <c:formatCode>0.00</c:formatCode>
                <c:ptCount val="22"/>
                <c:pt idx="0">
                  <c:v>3.458536178743854</c:v>
                </c:pt>
                <c:pt idx="1">
                  <c:v>1.420393514556384</c:v>
                </c:pt>
                <c:pt idx="2">
                  <c:v>-0.19941158392307035</c:v>
                </c:pt>
                <c:pt idx="3">
                  <c:v>-1.4276392009790251</c:v>
                </c:pt>
                <c:pt idx="4">
                  <c:v>-3.3850528753226583</c:v>
                </c:pt>
                <c:pt idx="5">
                  <c:v>-3.689687163960842</c:v>
                </c:pt>
                <c:pt idx="6">
                  <c:v>-4.2438104938877679</c:v>
                </c:pt>
                <c:pt idx="7">
                  <c:v>-5.7599868260253988</c:v>
                </c:pt>
                <c:pt idx="8">
                  <c:v>-6.6002057749246168</c:v>
                </c:pt>
                <c:pt idx="9">
                  <c:v>-6.4087060593509886</c:v>
                </c:pt>
                <c:pt idx="10">
                  <c:v>-5.8479367208323474</c:v>
                </c:pt>
                <c:pt idx="11">
                  <c:v>-4.6222610183581203</c:v>
                </c:pt>
                <c:pt idx="12">
                  <c:v>-3.1857682115181696</c:v>
                </c:pt>
                <c:pt idx="13">
                  <c:v>-2.7368422420732341</c:v>
                </c:pt>
                <c:pt idx="14">
                  <c:v>-1.9593408530574563</c:v>
                </c:pt>
                <c:pt idx="15">
                  <c:v>-0.47702030722128752</c:v>
                </c:pt>
                <c:pt idx="16">
                  <c:v>0.26711225186450971</c:v>
                </c:pt>
                <c:pt idx="17">
                  <c:v>1.0292078216604938</c:v>
                </c:pt>
                <c:pt idx="18">
                  <c:v>1.3171656782818841</c:v>
                </c:pt>
                <c:pt idx="19">
                  <c:v>0.56842202220990234</c:v>
                </c:pt>
                <c:pt idx="20">
                  <c:v>-1.5279176758919988E-3</c:v>
                </c:pt>
                <c:pt idx="21">
                  <c:v>-0.13713609511318836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478160"/>
        <c:axId val="350478720"/>
      </c:lineChart>
      <c:catAx>
        <c:axId val="35047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0478720"/>
        <c:crosses val="autoZero"/>
        <c:auto val="1"/>
        <c:lblAlgn val="ctr"/>
        <c:lblOffset val="100"/>
        <c:noMultiLvlLbl val="0"/>
      </c:catAx>
      <c:valAx>
        <c:axId val="350478720"/>
        <c:scaling>
          <c:orientation val="minMax"/>
          <c:min val="-8"/>
        </c:scaling>
        <c:delete val="0"/>
        <c:axPos val="l"/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50478160"/>
        <c:crosses val="autoZero"/>
        <c:crossBetween val="between"/>
      </c:valAx>
      <c:spPr>
        <a:noFill/>
        <a:ln w="9525">
          <a:solidFill>
            <a:schemeClr val="tx1">
              <a:lumMod val="15000"/>
              <a:lumOff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2.1803884009782306E-2"/>
          <c:y val="0.11463194105468122"/>
          <c:w val="0.97491938507686537"/>
          <c:h val="6.764291500599461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mbria" panose="02040503050406030204" pitchFamily="18" charset="0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474995894269054E-2"/>
          <c:y val="0.14545253159099397"/>
          <c:w val="0.93381109232407522"/>
          <c:h val="0.665155503499341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5'!$B$3</c:f>
              <c:strCache>
                <c:ptCount val="1"/>
                <c:pt idx="0">
                  <c:v>Agropecuária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</c:spPr>
          <c:invertIfNegative val="0"/>
          <c:cat>
            <c:strRef>
              <c:f>'Gráfico 5'!$A$4:$A$25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5'!$B$4:$B$25</c:f>
              <c:numCache>
                <c:formatCode>0.00</c:formatCode>
                <c:ptCount val="22"/>
                <c:pt idx="0">
                  <c:v>0.28308085214219236</c:v>
                </c:pt>
                <c:pt idx="1">
                  <c:v>0.12619041435986134</c:v>
                </c:pt>
                <c:pt idx="2">
                  <c:v>0.17760896797440751</c:v>
                </c:pt>
                <c:pt idx="3">
                  <c:v>0.16427186734364607</c:v>
                </c:pt>
                <c:pt idx="4">
                  <c:v>0.17758639628389083</c:v>
                </c:pt>
                <c:pt idx="5">
                  <c:v>0.25027277306666207</c:v>
                </c:pt>
                <c:pt idx="6">
                  <c:v>0.2329201761548827</c:v>
                </c:pt>
                <c:pt idx="7">
                  <c:v>0.20660355925676832</c:v>
                </c:pt>
                <c:pt idx="8">
                  <c:v>-6.0480159093512231E-2</c:v>
                </c:pt>
                <c:pt idx="9">
                  <c:v>-0.22145179536712245</c:v>
                </c:pt>
                <c:pt idx="10">
                  <c:v>-0.28335623613126026</c:v>
                </c:pt>
                <c:pt idx="11">
                  <c:v>-0.31192902929905175</c:v>
                </c:pt>
                <c:pt idx="12">
                  <c:v>0.22587590521001566</c:v>
                </c:pt>
                <c:pt idx="13">
                  <c:v>0.58089025938505845</c:v>
                </c:pt>
                <c:pt idx="14">
                  <c:v>0.78060478693573465</c:v>
                </c:pt>
                <c:pt idx="15">
                  <c:v>0.8575741255404834</c:v>
                </c:pt>
                <c:pt idx="16">
                  <c:v>0.38810828984001677</c:v>
                </c:pt>
                <c:pt idx="17">
                  <c:v>0.12596373591327037</c:v>
                </c:pt>
                <c:pt idx="18">
                  <c:v>3.1342340447770844E-2</c:v>
                </c:pt>
                <c:pt idx="19">
                  <c:v>8.3534536886809008E-3</c:v>
                </c:pt>
                <c:pt idx="20">
                  <c:v>7.0183655978284243E-2</c:v>
                </c:pt>
                <c:pt idx="21">
                  <c:v>7.0227739702999337E-2</c:v>
                </c:pt>
              </c:numCache>
            </c:numRef>
          </c:val>
        </c:ser>
        <c:ser>
          <c:idx val="1"/>
          <c:order val="1"/>
          <c:tx>
            <c:strRef>
              <c:f>'Gráfico 5'!$C$3</c:f>
              <c:strCache>
                <c:ptCount val="1"/>
                <c:pt idx="0">
                  <c:v>Indústria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</c:spPr>
          <c:invertIfNegative val="0"/>
          <c:cat>
            <c:strRef>
              <c:f>'Gráfico 5'!$A$4:$A$25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5'!$C$4:$C$25</c:f>
              <c:numCache>
                <c:formatCode>0.00</c:formatCode>
                <c:ptCount val="22"/>
                <c:pt idx="0">
                  <c:v>0.69325605542822633</c:v>
                </c:pt>
                <c:pt idx="1">
                  <c:v>0.2958578440084958</c:v>
                </c:pt>
                <c:pt idx="2">
                  <c:v>-3.0673611754439278E-2</c:v>
                </c:pt>
                <c:pt idx="3">
                  <c:v>-0.27702604973958156</c:v>
                </c:pt>
                <c:pt idx="4">
                  <c:v>-0.65978905420734923</c:v>
                </c:pt>
                <c:pt idx="5">
                  <c:v>-0.71399003871290834</c:v>
                </c:pt>
                <c:pt idx="6">
                  <c:v>-0.8199681594086905</c:v>
                </c:pt>
                <c:pt idx="7">
                  <c:v>-1.1050627565195259</c:v>
                </c:pt>
                <c:pt idx="8">
                  <c:v>-1.2560113032474174</c:v>
                </c:pt>
                <c:pt idx="9">
                  <c:v>-1.2173936824590781</c:v>
                </c:pt>
                <c:pt idx="10">
                  <c:v>-1.1035063423118441</c:v>
                </c:pt>
                <c:pt idx="11">
                  <c:v>-0.86896028571287198</c:v>
                </c:pt>
                <c:pt idx="12">
                  <c:v>-0.60352693438334715</c:v>
                </c:pt>
                <c:pt idx="13">
                  <c:v>-0.51586119569378974</c:v>
                </c:pt>
                <c:pt idx="14">
                  <c:v>-0.36309783619020708</c:v>
                </c:pt>
                <c:pt idx="15">
                  <c:v>-8.1571761441401325E-2</c:v>
                </c:pt>
                <c:pt idx="16">
                  <c:v>5.3101745591166427E-2</c:v>
                </c:pt>
                <c:pt idx="17">
                  <c:v>0.19179672463724984</c:v>
                </c:pt>
                <c:pt idx="18">
                  <c:v>0.24650945821789172</c:v>
                </c:pt>
                <c:pt idx="19">
                  <c:v>0.10520761133134826</c:v>
                </c:pt>
                <c:pt idx="20">
                  <c:v>2.903267023968148E-3</c:v>
                </c:pt>
                <c:pt idx="21">
                  <c:v>-2.2254529998932959E-2</c:v>
                </c:pt>
              </c:numCache>
            </c:numRef>
          </c:val>
        </c:ser>
        <c:ser>
          <c:idx val="2"/>
          <c:order val="2"/>
          <c:tx>
            <c:strRef>
              <c:f>'Gráfico 5'!$D$3</c:f>
              <c:strCache>
                <c:ptCount val="1"/>
                <c:pt idx="0">
                  <c:v>Serviços</c:v>
                </c:pt>
              </c:strCache>
            </c:strRef>
          </c:tx>
          <c:spPr>
            <a:solidFill>
              <a:srgbClr val="BD534B"/>
            </a:solidFill>
            <a:ln>
              <a:solidFill>
                <a:srgbClr val="BD534B"/>
              </a:solidFill>
            </a:ln>
          </c:spPr>
          <c:invertIfNegative val="0"/>
          <c:cat>
            <c:strRef>
              <c:f>'Gráfico 5'!$A$4:$A$25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5'!$D$4:$D$25</c:f>
              <c:numCache>
                <c:formatCode>0.00</c:formatCode>
                <c:ptCount val="22"/>
                <c:pt idx="0">
                  <c:v>1.6362416763872289</c:v>
                </c:pt>
                <c:pt idx="1">
                  <c:v>1.2778178249915673</c:v>
                </c:pt>
                <c:pt idx="2">
                  <c:v>0.93218876354386193</c:v>
                </c:pt>
                <c:pt idx="3">
                  <c:v>0.59597764641210471</c:v>
                </c:pt>
                <c:pt idx="4">
                  <c:v>3.9569171916609136E-3</c:v>
                </c:pt>
                <c:pt idx="5">
                  <c:v>-0.42672958407563577</c:v>
                </c:pt>
                <c:pt idx="6">
                  <c:v>-0.99475273417705123</c:v>
                </c:pt>
                <c:pt idx="7">
                  <c:v>-1.6445054435463846</c:v>
                </c:pt>
                <c:pt idx="8">
                  <c:v>-1.9523500756400747</c:v>
                </c:pt>
                <c:pt idx="9">
                  <c:v>-1.9502608509946784</c:v>
                </c:pt>
                <c:pt idx="10">
                  <c:v>-1.6940822726412397</c:v>
                </c:pt>
                <c:pt idx="11">
                  <c:v>-1.3729517326245833</c:v>
                </c:pt>
                <c:pt idx="12">
                  <c:v>-1.0793761229264343</c:v>
                </c:pt>
                <c:pt idx="13">
                  <c:v>-0.73135417377669931</c:v>
                </c:pt>
                <c:pt idx="14">
                  <c:v>-0.29837309438006665</c:v>
                </c:pt>
                <c:pt idx="15">
                  <c:v>0.31214630271370059</c:v>
                </c:pt>
                <c:pt idx="16">
                  <c:v>0.77169964280345837</c:v>
                </c:pt>
                <c:pt idx="17">
                  <c:v>0.92286067628848389</c:v>
                </c:pt>
                <c:pt idx="18">
                  <c:v>0.92004961478064917</c:v>
                </c:pt>
                <c:pt idx="19">
                  <c:v>0.78751509336454362</c:v>
                </c:pt>
                <c:pt idx="20">
                  <c:v>0.69917581049268041</c:v>
                </c:pt>
                <c:pt idx="21">
                  <c:v>0.70907440201439798</c:v>
                </c:pt>
              </c:numCache>
            </c:numRef>
          </c:val>
        </c:ser>
        <c:ser>
          <c:idx val="3"/>
          <c:order val="4"/>
          <c:tx>
            <c:strRef>
              <c:f>'Gráfico 5'!$E$3</c:f>
              <c:strCache>
                <c:ptCount val="1"/>
                <c:pt idx="0">
                  <c:v>Impostos</c:v>
                </c:pt>
              </c:strCache>
            </c:strRef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</c:spPr>
          <c:invertIfNegative val="0"/>
          <c:cat>
            <c:strRef>
              <c:f>'Gráfico 5'!$A$4:$A$25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5'!$E$4:$E$25</c:f>
              <c:numCache>
                <c:formatCode>0.00</c:formatCode>
                <c:ptCount val="22"/>
                <c:pt idx="0">
                  <c:v>0.59647429290263787</c:v>
                </c:pt>
                <c:pt idx="1">
                  <c:v>0.38407103863731251</c:v>
                </c:pt>
                <c:pt idx="2">
                  <c:v>0.19180112084424827</c:v>
                </c:pt>
                <c:pt idx="3">
                  <c:v>0.12001320937646831</c:v>
                </c:pt>
                <c:pt idx="4">
                  <c:v>-0.12265602477308235</c:v>
                </c:pt>
                <c:pt idx="5">
                  <c:v>-0.26140509071402862</c:v>
                </c:pt>
                <c:pt idx="6">
                  <c:v>-0.49091438911690322</c:v>
                </c:pt>
                <c:pt idx="7">
                  <c:v>-0.87155822233039304</c:v>
                </c:pt>
                <c:pt idx="8">
                  <c:v>-1.0938173251488048</c:v>
                </c:pt>
                <c:pt idx="9">
                  <c:v>-1.1447310076930561</c:v>
                </c:pt>
                <c:pt idx="10">
                  <c:v>-1.0360278422026248</c:v>
                </c:pt>
                <c:pt idx="11">
                  <c:v>-0.79370137697070131</c:v>
                </c:pt>
                <c:pt idx="12">
                  <c:v>-0.47485525347261692</c:v>
                </c:pt>
                <c:pt idx="13">
                  <c:v>-0.24924986356917866</c:v>
                </c:pt>
                <c:pt idx="14">
                  <c:v>-1.8855583249166585E-2</c:v>
                </c:pt>
                <c:pt idx="15">
                  <c:v>0.21972096651843298</c:v>
                </c:pt>
                <c:pt idx="16">
                  <c:v>0.3147680282602483</c:v>
                </c:pt>
                <c:pt idx="17">
                  <c:v>0.3417174138452328</c:v>
                </c:pt>
                <c:pt idx="18">
                  <c:v>0.30644380040401042</c:v>
                </c:pt>
                <c:pt idx="19">
                  <c:v>0.20017738324042966</c:v>
                </c:pt>
                <c:pt idx="20">
                  <c:v>0.10708314391150164</c:v>
                </c:pt>
                <c:pt idx="21">
                  <c:v>0.12742049946086187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398224"/>
        <c:axId val="351398784"/>
      </c:barChart>
      <c:lineChart>
        <c:grouping val="stacked"/>
        <c:varyColors val="0"/>
        <c:ser>
          <c:idx val="5"/>
          <c:order val="3"/>
          <c:tx>
            <c:strRef>
              <c:f>'Gráfico 5'!$F$3</c:f>
              <c:strCache>
                <c:ptCount val="1"/>
                <c:pt idx="0">
                  <c:v>PIB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D89"/>
                </a:solidFill>
              </a:ln>
              <a:effectLst/>
            </c:spPr>
          </c:marker>
          <c:cat>
            <c:strRef>
              <c:f>'Gráfico 5'!$A$4:$A$25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5'!$F$4:$F$25</c:f>
              <c:numCache>
                <c:formatCode>0.00</c:formatCode>
                <c:ptCount val="22"/>
                <c:pt idx="0">
                  <c:v>3.1929791297693466</c:v>
                </c:pt>
                <c:pt idx="1">
                  <c:v>2.0692621902531849</c:v>
                </c:pt>
                <c:pt idx="2">
                  <c:v>1.2148038413014151</c:v>
                </c:pt>
                <c:pt idx="3">
                  <c:v>0.52756416063850509</c:v>
                </c:pt>
                <c:pt idx="4">
                  <c:v>-0.73173646988261565</c:v>
                </c:pt>
                <c:pt idx="5">
                  <c:v>-1.3109613864987546</c:v>
                </c:pt>
                <c:pt idx="6">
                  <c:v>-2.2231353201667803</c:v>
                </c:pt>
                <c:pt idx="7">
                  <c:v>-3.5469295057764194</c:v>
                </c:pt>
                <c:pt idx="8">
                  <c:v>-4.4219278334287848</c:v>
                </c:pt>
                <c:pt idx="9">
                  <c:v>-4.5438610677229319</c:v>
                </c:pt>
                <c:pt idx="10">
                  <c:v>-4.1060339383008788</c:v>
                </c:pt>
                <c:pt idx="11">
                  <c:v>-3.3042492104117693</c:v>
                </c:pt>
                <c:pt idx="12">
                  <c:v>-1.985638447743765</c:v>
                </c:pt>
                <c:pt idx="13">
                  <c:v>-1.0331601431887161</c:v>
                </c:pt>
                <c:pt idx="14">
                  <c:v>-7.0819399344412837E-2</c:v>
                </c:pt>
                <c:pt idx="15">
                  <c:v>1.0599279705418851</c:v>
                </c:pt>
                <c:pt idx="16">
                  <c:v>1.3308552517724559</c:v>
                </c:pt>
                <c:pt idx="17">
                  <c:v>1.4121802162815111</c:v>
                </c:pt>
                <c:pt idx="18">
                  <c:v>1.3908763662107138</c:v>
                </c:pt>
                <c:pt idx="19">
                  <c:v>1.1172446344979603</c:v>
                </c:pt>
                <c:pt idx="20">
                  <c:v>0.92749721640745797</c:v>
                </c:pt>
                <c:pt idx="21">
                  <c:v>0.95305167659009982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398224"/>
        <c:axId val="351398784"/>
      </c:lineChart>
      <c:catAx>
        <c:axId val="3513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139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98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51398224"/>
        <c:crosses val="autoZero"/>
        <c:crossBetween val="between"/>
        <c:majorUnit val="1.5"/>
      </c:valAx>
      <c:spPr>
        <a:noFill/>
        <a:ln w="9525">
          <a:solidFill>
            <a:schemeClr val="tx1">
              <a:lumMod val="15000"/>
              <a:lumOff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1692921435056845"/>
          <c:y val="6.2076741598865601E-2"/>
          <c:w val="0.78948945987502139"/>
          <c:h val="5.418400456317851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mbria" panose="02040503050406030204" pitchFamily="18" charset="0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87727261365479E-2"/>
          <c:y val="0.12224183691557904"/>
          <c:w val="0.91946522170065614"/>
          <c:h val="0.53188622098198546"/>
        </c:manualLayout>
      </c:layout>
      <c:lineChart>
        <c:grouping val="standard"/>
        <c:varyColors val="0"/>
        <c:ser>
          <c:idx val="1"/>
          <c:order val="0"/>
          <c:tx>
            <c:strRef>
              <c:f>'Gráfico 6'!$B$3</c:f>
              <c:strCache>
                <c:ptCount val="1"/>
                <c:pt idx="0">
                  <c:v>Consumo das famílias</c:v>
                </c:pt>
              </c:strCache>
            </c:strRef>
          </c:tx>
          <c:spPr>
            <a:ln>
              <a:solidFill>
                <a:srgbClr val="9EBBD3"/>
              </a:solidFill>
            </a:ln>
          </c:spPr>
          <c:marker>
            <c:symbol val="none"/>
          </c:marker>
          <c:cat>
            <c:strRef>
              <c:f>'Gráfico 6'!$A$4:$A$25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6'!$B$4:$B$25</c:f>
              <c:numCache>
                <c:formatCode>0.00</c:formatCode>
                <c:ptCount val="22"/>
                <c:pt idx="0">
                  <c:v>100</c:v>
                </c:pt>
                <c:pt idx="1">
                  <c:v>99.45308778748236</c:v>
                </c:pt>
                <c:pt idx="2">
                  <c:v>99.554218577586539</c:v>
                </c:pt>
                <c:pt idx="3">
                  <c:v>101.05895922194394</c:v>
                </c:pt>
                <c:pt idx="4">
                  <c:v>99.32663468806831</c:v>
                </c:pt>
                <c:pt idx="5">
                  <c:v>97.386461567412169</c:v>
                </c:pt>
                <c:pt idx="6">
                  <c:v>95.638994558382763</c:v>
                </c:pt>
                <c:pt idx="7">
                  <c:v>95.005211182708834</c:v>
                </c:pt>
                <c:pt idx="8">
                  <c:v>93.840574641997961</c:v>
                </c:pt>
                <c:pt idx="9">
                  <c:v>93.115624817840668</c:v>
                </c:pt>
                <c:pt idx="10">
                  <c:v>92.81351349106032</c:v>
                </c:pt>
                <c:pt idx="11">
                  <c:v>92.478187758539136</c:v>
                </c:pt>
                <c:pt idx="12">
                  <c:v>92.901072556389224</c:v>
                </c:pt>
                <c:pt idx="13">
                  <c:v>93.990055663780922</c:v>
                </c:pt>
                <c:pt idx="14">
                  <c:v>95.010306570831631</c:v>
                </c:pt>
                <c:pt idx="15">
                  <c:v>95.294854823431507</c:v>
                </c:pt>
                <c:pt idx="16">
                  <c:v>95.679166052724881</c:v>
                </c:pt>
                <c:pt idx="17">
                  <c:v>95.715444766644282</c:v>
                </c:pt>
                <c:pt idx="18">
                  <c:v>96.286255829981684</c:v>
                </c:pt>
                <c:pt idx="19">
                  <c:v>96.721849708925888</c:v>
                </c:pt>
                <c:pt idx="20">
                  <c:v>96.985121182036096</c:v>
                </c:pt>
                <c:pt idx="21">
                  <c:v>97.241950037265639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'Gráfico 6'!$F$3</c:f>
              <c:strCache>
                <c:ptCount val="1"/>
                <c:pt idx="0">
                  <c:v>Importações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strRef>
              <c:f>'Gráfico 6'!$A$4:$A$25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6'!$F$4:$F$25</c:f>
              <c:numCache>
                <c:formatCode>0.00</c:formatCode>
                <c:ptCount val="22"/>
                <c:pt idx="0">
                  <c:v>100</c:v>
                </c:pt>
                <c:pt idx="1">
                  <c:v>97.83847135596362</c:v>
                </c:pt>
                <c:pt idx="2">
                  <c:v>100.42323988585058</c:v>
                </c:pt>
                <c:pt idx="3">
                  <c:v>94.319154442459663</c:v>
                </c:pt>
                <c:pt idx="4">
                  <c:v>94.094277512000119</c:v>
                </c:pt>
                <c:pt idx="5">
                  <c:v>87.724324968447505</c:v>
                </c:pt>
                <c:pt idx="6">
                  <c:v>79.992417039443694</c:v>
                </c:pt>
                <c:pt idx="7">
                  <c:v>75.798528260484602</c:v>
                </c:pt>
                <c:pt idx="8">
                  <c:v>72.27685012265232</c:v>
                </c:pt>
                <c:pt idx="9">
                  <c:v>79.440542318414501</c:v>
                </c:pt>
                <c:pt idx="10">
                  <c:v>73.857271690659758</c:v>
                </c:pt>
                <c:pt idx="11">
                  <c:v>76.998964414976626</c:v>
                </c:pt>
                <c:pt idx="12">
                  <c:v>78.707673020893992</c:v>
                </c:pt>
                <c:pt idx="13">
                  <c:v>77.438416418321381</c:v>
                </c:pt>
                <c:pt idx="14">
                  <c:v>79.814261195484775</c:v>
                </c:pt>
                <c:pt idx="15">
                  <c:v>83.162337136684542</c:v>
                </c:pt>
                <c:pt idx="16">
                  <c:v>85.211206242031309</c:v>
                </c:pt>
                <c:pt idx="17">
                  <c:v>82.803924200986273</c:v>
                </c:pt>
                <c:pt idx="18">
                  <c:v>90.141733070583044</c:v>
                </c:pt>
                <c:pt idx="19">
                  <c:v>85.285170582276933</c:v>
                </c:pt>
                <c:pt idx="20">
                  <c:v>86.079976609536956</c:v>
                </c:pt>
                <c:pt idx="21">
                  <c:v>86.906348956453229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'Gráfico 6'!$C$3</c:f>
              <c:strCache>
                <c:ptCount val="1"/>
                <c:pt idx="0">
                  <c:v>Consumo do Governo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strRef>
              <c:f>'Gráfico 6'!$A$4:$A$25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6'!$C$4:$C$25</c:f>
              <c:numCache>
                <c:formatCode>0.00</c:formatCode>
                <c:ptCount val="22"/>
                <c:pt idx="0">
                  <c:v>100</c:v>
                </c:pt>
                <c:pt idx="1">
                  <c:v>100.688149801061</c:v>
                </c:pt>
                <c:pt idx="2">
                  <c:v>101.12297922278067</c:v>
                </c:pt>
                <c:pt idx="3">
                  <c:v>100.2584217117744</c:v>
                </c:pt>
                <c:pt idx="4">
                  <c:v>99.721856559374885</c:v>
                </c:pt>
                <c:pt idx="5">
                  <c:v>99.054170957469452</c:v>
                </c:pt>
                <c:pt idx="6">
                  <c:v>99.23900760708861</c:v>
                </c:pt>
                <c:pt idx="7">
                  <c:v>98.312782313439541</c:v>
                </c:pt>
                <c:pt idx="8">
                  <c:v>99.620834474114446</c:v>
                </c:pt>
                <c:pt idx="9">
                  <c:v>99.63612678615371</c:v>
                </c:pt>
                <c:pt idx="10">
                  <c:v>99.154986232873213</c:v>
                </c:pt>
                <c:pt idx="11">
                  <c:v>98.799828723667261</c:v>
                </c:pt>
                <c:pt idx="12">
                  <c:v>97.96375223229667</c:v>
                </c:pt>
                <c:pt idx="13">
                  <c:v>98.635797533875788</c:v>
                </c:pt>
                <c:pt idx="14">
                  <c:v>98.17488404839618</c:v>
                </c:pt>
                <c:pt idx="15">
                  <c:v>98.97957156996182</c:v>
                </c:pt>
                <c:pt idx="16">
                  <c:v>98.613702479234036</c:v>
                </c:pt>
                <c:pt idx="17">
                  <c:v>98.387054382955498</c:v>
                </c:pt>
                <c:pt idx="18">
                  <c:v>98.555127413349226</c:v>
                </c:pt>
                <c:pt idx="19">
                  <c:v>98.25265752180556</c:v>
                </c:pt>
                <c:pt idx="20">
                  <c:v>98.702168881323288</c:v>
                </c:pt>
                <c:pt idx="21">
                  <c:v>97.731711261098397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'Gráfico 6'!$E$3</c:f>
              <c:strCache>
                <c:ptCount val="1"/>
                <c:pt idx="0">
                  <c:v>Exportações</c:v>
                </c:pt>
              </c:strCache>
            </c:strRef>
          </c:tx>
          <c:spPr>
            <a:ln>
              <a:solidFill>
                <a:srgbClr val="D5998E"/>
              </a:solidFill>
            </a:ln>
          </c:spPr>
          <c:marker>
            <c:symbol val="none"/>
          </c:marker>
          <c:cat>
            <c:strRef>
              <c:f>'Gráfico 6'!$A$4:$A$25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6'!$E$4:$E$25</c:f>
              <c:numCache>
                <c:formatCode>0.00</c:formatCode>
                <c:ptCount val="22"/>
                <c:pt idx="0">
                  <c:v>100</c:v>
                </c:pt>
                <c:pt idx="1">
                  <c:v>98.291922046214921</c:v>
                </c:pt>
                <c:pt idx="2">
                  <c:v>103.05729686553029</c:v>
                </c:pt>
                <c:pt idx="3">
                  <c:v>95.990372009711038</c:v>
                </c:pt>
                <c:pt idx="4">
                  <c:v>102.46444452432918</c:v>
                </c:pt>
                <c:pt idx="5">
                  <c:v>106.41019139485438</c:v>
                </c:pt>
                <c:pt idx="6">
                  <c:v>105.7439374220581</c:v>
                </c:pt>
                <c:pt idx="7">
                  <c:v>109.53209890685353</c:v>
                </c:pt>
                <c:pt idx="8">
                  <c:v>109.08516522856951</c:v>
                </c:pt>
                <c:pt idx="9">
                  <c:v>109.75427672244018</c:v>
                </c:pt>
                <c:pt idx="10">
                  <c:v>104.48472590327872</c:v>
                </c:pt>
                <c:pt idx="11">
                  <c:v>103.52221026772577</c:v>
                </c:pt>
                <c:pt idx="12">
                  <c:v>109.83232028282747</c:v>
                </c:pt>
                <c:pt idx="13">
                  <c:v>114.12401256945969</c:v>
                </c:pt>
                <c:pt idx="14">
                  <c:v>115.12658515826713</c:v>
                </c:pt>
                <c:pt idx="15">
                  <c:v>112.05739840924787</c:v>
                </c:pt>
                <c:pt idx="16">
                  <c:v>114.63940003961535</c:v>
                </c:pt>
                <c:pt idx="17">
                  <c:v>112.75474146226996</c:v>
                </c:pt>
                <c:pt idx="18">
                  <c:v>117.6040690452561</c:v>
                </c:pt>
                <c:pt idx="19">
                  <c:v>121.63772666029132</c:v>
                </c:pt>
                <c:pt idx="20">
                  <c:v>118.13197469129165</c:v>
                </c:pt>
                <c:pt idx="21">
                  <c:v>116.19226448629681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'Gráfico 6'!$D$3</c:f>
              <c:strCache>
                <c:ptCount val="1"/>
                <c:pt idx="0">
                  <c:v>Formação Bruta de Capital Fixo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cat>
            <c:strRef>
              <c:f>'Gráfico 6'!$A$4:$A$25</c:f>
              <c:strCache>
                <c:ptCount val="22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</c:strCache>
            </c:strRef>
          </c:cat>
          <c:val>
            <c:numRef>
              <c:f>'Gráfico 6'!$D$4:$D$25</c:f>
              <c:numCache>
                <c:formatCode>0.00</c:formatCode>
                <c:ptCount val="22"/>
                <c:pt idx="0">
                  <c:v>100</c:v>
                </c:pt>
                <c:pt idx="1">
                  <c:v>95.469002730886601</c:v>
                </c:pt>
                <c:pt idx="2">
                  <c:v>93.296140700164358</c:v>
                </c:pt>
                <c:pt idx="3">
                  <c:v>93.145675476515493</c:v>
                </c:pt>
                <c:pt idx="4">
                  <c:v>90.354836001900438</c:v>
                </c:pt>
                <c:pt idx="5">
                  <c:v>83.886488342369489</c:v>
                </c:pt>
                <c:pt idx="6">
                  <c:v>79.366555827368742</c:v>
                </c:pt>
                <c:pt idx="7">
                  <c:v>75.060917236259286</c:v>
                </c:pt>
                <c:pt idx="8">
                  <c:v>73.427112310833166</c:v>
                </c:pt>
                <c:pt idx="9">
                  <c:v>75.000345418196289</c:v>
                </c:pt>
                <c:pt idx="10">
                  <c:v>70.768141699856884</c:v>
                </c:pt>
                <c:pt idx="11">
                  <c:v>69.336503805215457</c:v>
                </c:pt>
                <c:pt idx="12">
                  <c:v>69.969884275529353</c:v>
                </c:pt>
                <c:pt idx="13">
                  <c:v>69.486271774311803</c:v>
                </c:pt>
                <c:pt idx="14">
                  <c:v>69.901315678171798</c:v>
                </c:pt>
                <c:pt idx="15">
                  <c:v>71.777758601726077</c:v>
                </c:pt>
                <c:pt idx="16">
                  <c:v>72.095478752286766</c:v>
                </c:pt>
                <c:pt idx="17">
                  <c:v>71.552241368428966</c:v>
                </c:pt>
                <c:pt idx="18">
                  <c:v>75.110574034251243</c:v>
                </c:pt>
                <c:pt idx="19">
                  <c:v>73.896953714180583</c:v>
                </c:pt>
                <c:pt idx="20">
                  <c:v>72.985691110824703</c:v>
                </c:pt>
                <c:pt idx="21">
                  <c:v>75.305205965115292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405504"/>
        <c:axId val="351406064"/>
      </c:lineChart>
      <c:catAx>
        <c:axId val="35140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51406064"/>
        <c:crosses val="autoZero"/>
        <c:auto val="1"/>
        <c:lblAlgn val="ctr"/>
        <c:lblOffset val="100"/>
        <c:noMultiLvlLbl val="0"/>
      </c:catAx>
      <c:valAx>
        <c:axId val="351406064"/>
        <c:scaling>
          <c:orientation val="minMax"/>
          <c:max val="125"/>
          <c:min val="6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1405504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7123072365716424E-2"/>
          <c:y val="0.80836027063375426"/>
          <c:w val="0.96750049681638628"/>
          <c:h val="0.1242198257986497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Evolução do estoque de desocupados e média do 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3308745328766994E-2"/>
          <c:y val="0.10464471485027882"/>
          <c:w val="0.8994297924655329"/>
          <c:h val="0.59053381988760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7'!$B$3</c:f>
              <c:strCache>
                <c:ptCount val="1"/>
                <c:pt idx="0">
                  <c:v>Desocupados</c:v>
                </c:pt>
              </c:strCache>
            </c:strRef>
          </c:tx>
          <c:spPr>
            <a:solidFill>
              <a:srgbClr val="9EBBD3"/>
            </a:solidFill>
            <a:ln w="22225">
              <a:solidFill>
                <a:srgbClr val="9EBBD3"/>
              </a:solidFill>
            </a:ln>
            <a:effectLst/>
          </c:spPr>
          <c:invertIfNegative val="0"/>
          <c:cat>
            <c:numRef>
              <c:f>'Gráfico 7'!$A$4:$A$70</c:f>
              <c:numCache>
                <c:formatCode>mmm\-yy</c:formatCode>
                <c:ptCount val="6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</c:numCache>
            </c:numRef>
          </c:cat>
          <c:val>
            <c:numRef>
              <c:f>'Gráfico 7'!$B$4:$B$70</c:f>
              <c:numCache>
                <c:formatCode>#,##0</c:formatCode>
                <c:ptCount val="67"/>
                <c:pt idx="0">
                  <c:v>6218</c:v>
                </c:pt>
                <c:pt idx="1">
                  <c:v>6579</c:v>
                </c:pt>
                <c:pt idx="2">
                  <c:v>7001</c:v>
                </c:pt>
                <c:pt idx="3">
                  <c:v>6995</c:v>
                </c:pt>
                <c:pt idx="4">
                  <c:v>6842</c:v>
                </c:pt>
                <c:pt idx="5">
                  <c:v>6723</c:v>
                </c:pt>
                <c:pt idx="6">
                  <c:v>6768</c:v>
                </c:pt>
                <c:pt idx="7">
                  <c:v>6752</c:v>
                </c:pt>
                <c:pt idx="8">
                  <c:v>6662</c:v>
                </c:pt>
                <c:pt idx="9">
                  <c:v>6522</c:v>
                </c:pt>
                <c:pt idx="10">
                  <c:v>6408</c:v>
                </c:pt>
                <c:pt idx="11">
                  <c:v>6409</c:v>
                </c:pt>
                <c:pt idx="12">
                  <c:v>6720</c:v>
                </c:pt>
                <c:pt idx="13">
                  <c:v>7353</c:v>
                </c:pt>
                <c:pt idx="14">
                  <c:v>7883</c:v>
                </c:pt>
                <c:pt idx="15">
                  <c:v>7975</c:v>
                </c:pt>
                <c:pt idx="16">
                  <c:v>8103</c:v>
                </c:pt>
                <c:pt idx="17">
                  <c:v>8300</c:v>
                </c:pt>
                <c:pt idx="18">
                  <c:v>8568</c:v>
                </c:pt>
                <c:pt idx="19">
                  <c:v>8748</c:v>
                </c:pt>
                <c:pt idx="20">
                  <c:v>8922</c:v>
                </c:pt>
                <c:pt idx="21">
                  <c:v>9014</c:v>
                </c:pt>
                <c:pt idx="22">
                  <c:v>9059</c:v>
                </c:pt>
                <c:pt idx="23">
                  <c:v>9019</c:v>
                </c:pt>
                <c:pt idx="24">
                  <c:v>9560</c:v>
                </c:pt>
                <c:pt idx="25">
                  <c:v>10308</c:v>
                </c:pt>
                <c:pt idx="26">
                  <c:v>11023</c:v>
                </c:pt>
                <c:pt idx="27">
                  <c:v>11346</c:v>
                </c:pt>
                <c:pt idx="28">
                  <c:v>11376</c:v>
                </c:pt>
                <c:pt idx="29">
                  <c:v>11523</c:v>
                </c:pt>
                <c:pt idx="30">
                  <c:v>11782</c:v>
                </c:pt>
                <c:pt idx="31">
                  <c:v>11958</c:v>
                </c:pt>
                <c:pt idx="32">
                  <c:v>11958</c:v>
                </c:pt>
                <c:pt idx="33">
                  <c:v>11979</c:v>
                </c:pt>
                <c:pt idx="34">
                  <c:v>12069</c:v>
                </c:pt>
                <c:pt idx="35">
                  <c:v>12278</c:v>
                </c:pt>
                <c:pt idx="36">
                  <c:v>12855</c:v>
                </c:pt>
                <c:pt idx="37">
                  <c:v>13479</c:v>
                </c:pt>
                <c:pt idx="38">
                  <c:v>14105</c:v>
                </c:pt>
                <c:pt idx="39">
                  <c:v>13979</c:v>
                </c:pt>
                <c:pt idx="40">
                  <c:v>13707</c:v>
                </c:pt>
                <c:pt idx="41">
                  <c:v>13426</c:v>
                </c:pt>
                <c:pt idx="42">
                  <c:v>13269</c:v>
                </c:pt>
                <c:pt idx="43">
                  <c:v>13057</c:v>
                </c:pt>
                <c:pt idx="44">
                  <c:v>12906</c:v>
                </c:pt>
                <c:pt idx="45">
                  <c:v>12689</c:v>
                </c:pt>
                <c:pt idx="46">
                  <c:v>12522</c:v>
                </c:pt>
                <c:pt idx="47">
                  <c:v>12267</c:v>
                </c:pt>
                <c:pt idx="48">
                  <c:v>12642</c:v>
                </c:pt>
                <c:pt idx="49">
                  <c:v>13070</c:v>
                </c:pt>
                <c:pt idx="50">
                  <c:v>13634</c:v>
                </c:pt>
                <c:pt idx="51">
                  <c:v>13361</c:v>
                </c:pt>
                <c:pt idx="52">
                  <c:v>13190</c:v>
                </c:pt>
                <c:pt idx="53">
                  <c:v>12923</c:v>
                </c:pt>
                <c:pt idx="54">
                  <c:v>12827</c:v>
                </c:pt>
                <c:pt idx="55">
                  <c:v>12665</c:v>
                </c:pt>
                <c:pt idx="56">
                  <c:v>12450</c:v>
                </c:pt>
                <c:pt idx="57">
                  <c:v>12309</c:v>
                </c:pt>
                <c:pt idx="58">
                  <c:v>12164</c:v>
                </c:pt>
                <c:pt idx="59">
                  <c:v>12152</c:v>
                </c:pt>
                <c:pt idx="60">
                  <c:v>12625</c:v>
                </c:pt>
                <c:pt idx="61">
                  <c:v>13053</c:v>
                </c:pt>
                <c:pt idx="62">
                  <c:v>13387</c:v>
                </c:pt>
                <c:pt idx="63">
                  <c:v>13177</c:v>
                </c:pt>
                <c:pt idx="64">
                  <c:v>12984</c:v>
                </c:pt>
                <c:pt idx="65">
                  <c:v>12766</c:v>
                </c:pt>
                <c:pt idx="66">
                  <c:v>12569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08864"/>
        <c:axId val="351409424"/>
      </c:barChart>
      <c:lineChart>
        <c:grouping val="standard"/>
        <c:varyColors val="0"/>
        <c:ser>
          <c:idx val="1"/>
          <c:order val="1"/>
          <c:tx>
            <c:strRef>
              <c:f>'Gráfico 7'!$C$3</c:f>
              <c:strCache>
                <c:ptCount val="1"/>
                <c:pt idx="0">
                  <c:v>Média do ano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3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4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6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Lbls>
            <c:dLbl>
              <c:idx val="10"/>
              <c:layout>
                <c:manualLayout>
                  <c:x val="-0.12064012351315362"/>
                  <c:y val="-6.1039571184996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9240866740062695E-3"/>
                  <c:y val="-4.9594651587809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2310216685015675E-2"/>
                  <c:y val="-4.9594651587809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>
                <c:manualLayout>
                  <c:x val="-9.84817334801254E-2"/>
                  <c:y val="-5.3409624786872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8"/>
              <c:layout>
                <c:manualLayout>
                  <c:x val="-8.6171516795109718E-2"/>
                  <c:y val="-4.19647051896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5"/>
              <c:layout>
                <c:manualLayout>
                  <c:x val="-1.2310216685015675E-2"/>
                  <c:y val="-4.9594651587809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7'!$A$4:$A$70</c:f>
              <c:numCache>
                <c:formatCode>mmm\-yy</c:formatCode>
                <c:ptCount val="6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</c:numCache>
            </c:numRef>
          </c:cat>
          <c:val>
            <c:numRef>
              <c:f>'Gráfico 7'!$C$4:$C$70</c:f>
              <c:numCache>
                <c:formatCode>#,##0</c:formatCode>
                <c:ptCount val="67"/>
                <c:pt idx="0">
                  <c:v>6656.583333333333</c:v>
                </c:pt>
                <c:pt idx="1">
                  <c:v>6656.583333333333</c:v>
                </c:pt>
                <c:pt idx="2">
                  <c:v>6656.583333333333</c:v>
                </c:pt>
                <c:pt idx="3">
                  <c:v>6656.583333333333</c:v>
                </c:pt>
                <c:pt idx="4">
                  <c:v>6656.583333333333</c:v>
                </c:pt>
                <c:pt idx="5">
                  <c:v>6656.583333333333</c:v>
                </c:pt>
                <c:pt idx="6">
                  <c:v>6656.583333333333</c:v>
                </c:pt>
                <c:pt idx="7">
                  <c:v>6656.583333333333</c:v>
                </c:pt>
                <c:pt idx="8">
                  <c:v>6656.583333333333</c:v>
                </c:pt>
                <c:pt idx="9">
                  <c:v>6656.583333333333</c:v>
                </c:pt>
                <c:pt idx="10">
                  <c:v>6656.583333333333</c:v>
                </c:pt>
                <c:pt idx="11">
                  <c:v>6656.583333333333</c:v>
                </c:pt>
                <c:pt idx="12">
                  <c:v>8305.3333333333339</c:v>
                </c:pt>
                <c:pt idx="13">
                  <c:v>8305.3333333333339</c:v>
                </c:pt>
                <c:pt idx="14">
                  <c:v>8305.3333333333339</c:v>
                </c:pt>
                <c:pt idx="15">
                  <c:v>8305.3333333333339</c:v>
                </c:pt>
                <c:pt idx="16">
                  <c:v>8305.3333333333339</c:v>
                </c:pt>
                <c:pt idx="17">
                  <c:v>8305.3333333333339</c:v>
                </c:pt>
                <c:pt idx="18">
                  <c:v>8305.3333333333339</c:v>
                </c:pt>
                <c:pt idx="19">
                  <c:v>8305.3333333333339</c:v>
                </c:pt>
                <c:pt idx="20">
                  <c:v>8305.3333333333339</c:v>
                </c:pt>
                <c:pt idx="21">
                  <c:v>8305.3333333333339</c:v>
                </c:pt>
                <c:pt idx="22">
                  <c:v>8305.3333333333339</c:v>
                </c:pt>
                <c:pt idx="23">
                  <c:v>8305.3333333333339</c:v>
                </c:pt>
                <c:pt idx="24">
                  <c:v>11430</c:v>
                </c:pt>
                <c:pt idx="25">
                  <c:v>11430</c:v>
                </c:pt>
                <c:pt idx="26">
                  <c:v>11430</c:v>
                </c:pt>
                <c:pt idx="27">
                  <c:v>11430</c:v>
                </c:pt>
                <c:pt idx="28">
                  <c:v>11430</c:v>
                </c:pt>
                <c:pt idx="29">
                  <c:v>11430</c:v>
                </c:pt>
                <c:pt idx="30">
                  <c:v>11430</c:v>
                </c:pt>
                <c:pt idx="31">
                  <c:v>11430</c:v>
                </c:pt>
                <c:pt idx="32">
                  <c:v>11430</c:v>
                </c:pt>
                <c:pt idx="33">
                  <c:v>11430</c:v>
                </c:pt>
                <c:pt idx="34">
                  <c:v>11430</c:v>
                </c:pt>
                <c:pt idx="35">
                  <c:v>11430</c:v>
                </c:pt>
                <c:pt idx="36">
                  <c:v>13188.416666666666</c:v>
                </c:pt>
                <c:pt idx="37">
                  <c:v>13188.416666666666</c:v>
                </c:pt>
                <c:pt idx="38">
                  <c:v>13188.416666666666</c:v>
                </c:pt>
                <c:pt idx="39">
                  <c:v>13188.416666666666</c:v>
                </c:pt>
                <c:pt idx="40">
                  <c:v>13188.416666666666</c:v>
                </c:pt>
                <c:pt idx="41">
                  <c:v>13188.416666666666</c:v>
                </c:pt>
                <c:pt idx="42">
                  <c:v>13188.416666666666</c:v>
                </c:pt>
                <c:pt idx="43">
                  <c:v>13188.416666666666</c:v>
                </c:pt>
                <c:pt idx="44">
                  <c:v>13188.416666666666</c:v>
                </c:pt>
                <c:pt idx="45">
                  <c:v>13188.416666666666</c:v>
                </c:pt>
                <c:pt idx="46">
                  <c:v>13188.416666666666</c:v>
                </c:pt>
                <c:pt idx="47">
                  <c:v>13188.416666666666</c:v>
                </c:pt>
                <c:pt idx="48">
                  <c:v>12782.25</c:v>
                </c:pt>
                <c:pt idx="49">
                  <c:v>12782.25</c:v>
                </c:pt>
                <c:pt idx="50">
                  <c:v>12782.25</c:v>
                </c:pt>
                <c:pt idx="51">
                  <c:v>12782.25</c:v>
                </c:pt>
                <c:pt idx="52">
                  <c:v>12782.25</c:v>
                </c:pt>
                <c:pt idx="53">
                  <c:v>12782.25</c:v>
                </c:pt>
                <c:pt idx="54">
                  <c:v>12782.25</c:v>
                </c:pt>
                <c:pt idx="55">
                  <c:v>12782.25</c:v>
                </c:pt>
                <c:pt idx="56">
                  <c:v>12782.25</c:v>
                </c:pt>
                <c:pt idx="57">
                  <c:v>12782.25</c:v>
                </c:pt>
                <c:pt idx="58">
                  <c:v>12782.25</c:v>
                </c:pt>
                <c:pt idx="59">
                  <c:v>12782.25</c:v>
                </c:pt>
                <c:pt idx="60">
                  <c:v>12937.285714285714</c:v>
                </c:pt>
                <c:pt idx="61">
                  <c:v>12937.285714285714</c:v>
                </c:pt>
                <c:pt idx="62">
                  <c:v>12937.285714285714</c:v>
                </c:pt>
                <c:pt idx="63">
                  <c:v>12937.285714285714</c:v>
                </c:pt>
                <c:pt idx="64">
                  <c:v>12937.285714285714</c:v>
                </c:pt>
                <c:pt idx="65">
                  <c:v>12937.285714285714</c:v>
                </c:pt>
                <c:pt idx="66">
                  <c:v>12937.285714285714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08864"/>
        <c:axId val="351409424"/>
      </c:lineChart>
      <c:dateAx>
        <c:axId val="351408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1409424"/>
        <c:crosses val="autoZero"/>
        <c:auto val="1"/>
        <c:lblOffset val="100"/>
        <c:baseTimeUnit val="months"/>
      </c:dateAx>
      <c:valAx>
        <c:axId val="351409424"/>
        <c:scaling>
          <c:orientation val="minMax"/>
          <c:min val="6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1408864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9694758968865224E-2"/>
          <c:y val="0.85932241269719201"/>
          <c:w val="0.8470617451389667"/>
          <c:h val="5.8297296355529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Taxa de variação da ocupação contra o mesmo mês do ano anterior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3308745328766994E-2"/>
          <c:y val="0.12371958084559032"/>
          <c:w val="0.8994297924655329"/>
          <c:h val="0.7787495762751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8'!$B$3</c:f>
              <c:strCache>
                <c:ptCount val="1"/>
                <c:pt idx="0">
                  <c:v>Taxa de variação da ocupação</c:v>
                </c:pt>
              </c:strCache>
            </c:strRef>
          </c:tx>
          <c:spPr>
            <a:solidFill>
              <a:srgbClr val="9EBBD3"/>
            </a:solidFill>
            <a:ln w="22225">
              <a:solidFill>
                <a:srgbClr val="9EBBD3"/>
              </a:solidFill>
            </a:ln>
            <a:effectLst/>
          </c:spPr>
          <c:invertIfNegative val="0"/>
          <c:cat>
            <c:numRef>
              <c:f>'Gráfico 8'!$A$4:$A$70</c:f>
              <c:numCache>
                <c:formatCode>mmm\-yy</c:formatCode>
                <c:ptCount val="6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</c:numCache>
            </c:numRef>
          </c:cat>
          <c:val>
            <c:numRef>
              <c:f>'Gráfico 8'!$B$4:$B$70</c:f>
              <c:numCache>
                <c:formatCode>0.00%</c:formatCode>
                <c:ptCount val="67"/>
                <c:pt idx="0">
                  <c:v>1.7783735478105411E-2</c:v>
                </c:pt>
                <c:pt idx="1">
                  <c:v>2.1114514265199169E-2</c:v>
                </c:pt>
                <c:pt idx="2">
                  <c:v>2.0033932965539014E-2</c:v>
                </c:pt>
                <c:pt idx="3">
                  <c:v>1.8381654125250169E-2</c:v>
                </c:pt>
                <c:pt idx="4">
                  <c:v>1.6663141842629514E-2</c:v>
                </c:pt>
                <c:pt idx="5">
                  <c:v>1.6404177626832661E-2</c:v>
                </c:pt>
                <c:pt idx="6">
                  <c:v>1.1804664335973714E-2</c:v>
                </c:pt>
                <c:pt idx="7">
                  <c:v>1.0595982586789843E-2</c:v>
                </c:pt>
                <c:pt idx="8">
                  <c:v>1.1994664138379685E-2</c:v>
                </c:pt>
                <c:pt idx="9">
                  <c:v>1.4169639318271976E-2</c:v>
                </c:pt>
                <c:pt idx="10">
                  <c:v>1.1227577737818573E-2</c:v>
                </c:pt>
                <c:pt idx="11">
                  <c:v>1.0863976018292698E-2</c:v>
                </c:pt>
                <c:pt idx="12">
                  <c:v>1.2095003951180905E-2</c:v>
                </c:pt>
                <c:pt idx="13">
                  <c:v>8.9985167280117739E-3</c:v>
                </c:pt>
                <c:pt idx="14">
                  <c:v>8.5149038355620821E-3</c:v>
                </c:pt>
                <c:pt idx="15">
                  <c:v>6.9169201040830686E-3</c:v>
                </c:pt>
                <c:pt idx="16">
                  <c:v>3.3393185600421038E-3</c:v>
                </c:pt>
                <c:pt idx="17">
                  <c:v>1.8891206307261044E-3</c:v>
                </c:pt>
                <c:pt idx="18">
                  <c:v>2.952271608988033E-3</c:v>
                </c:pt>
                <c:pt idx="19">
                  <c:v>2.2412944842289395E-3</c:v>
                </c:pt>
                <c:pt idx="20">
                  <c:v>-1.7430143253990282E-3</c:v>
                </c:pt>
                <c:pt idx="21">
                  <c:v>-3.0613906529881607E-3</c:v>
                </c:pt>
                <c:pt idx="22">
                  <c:v>-5.6815717569501656E-3</c:v>
                </c:pt>
                <c:pt idx="23">
                  <c:v>-6.4504956924542611E-3</c:v>
                </c:pt>
                <c:pt idx="24">
                  <c:v>-1.1364868675038498E-2</c:v>
                </c:pt>
                <c:pt idx="25">
                  <c:v>-1.2326589280658551E-2</c:v>
                </c:pt>
                <c:pt idx="26">
                  <c:v>-1.4625088744470549E-2</c:v>
                </c:pt>
                <c:pt idx="27">
                  <c:v>-1.6333918504868539E-2</c:v>
                </c:pt>
                <c:pt idx="28">
                  <c:v>-1.3236433474099973E-2</c:v>
                </c:pt>
                <c:pt idx="29">
                  <c:v>-1.4942779291553188E-2</c:v>
                </c:pt>
                <c:pt idx="30">
                  <c:v>-1.8021259198691797E-2</c:v>
                </c:pt>
                <c:pt idx="31">
                  <c:v>-2.1162866804843472E-2</c:v>
                </c:pt>
                <c:pt idx="32">
                  <c:v>-2.4030119495825786E-2</c:v>
                </c:pt>
                <c:pt idx="33">
                  <c:v>-2.5535482887415251E-2</c:v>
                </c:pt>
                <c:pt idx="34">
                  <c:v>-2.0598883363866394E-2</c:v>
                </c:pt>
                <c:pt idx="35">
                  <c:v>-2.1013071895424784E-2</c:v>
                </c:pt>
                <c:pt idx="36">
                  <c:v>-1.8614395717701737E-2</c:v>
                </c:pt>
                <c:pt idx="37">
                  <c:v>-1.9117549778395193E-2</c:v>
                </c:pt>
                <c:pt idx="38">
                  <c:v>-1.81453400727144E-2</c:v>
                </c:pt>
                <c:pt idx="39">
                  <c:v>-1.4864819926174722E-2</c:v>
                </c:pt>
                <c:pt idx="40">
                  <c:v>-1.2219666474985624E-2</c:v>
                </c:pt>
                <c:pt idx="41">
                  <c:v>-5.6097102202945504E-3</c:v>
                </c:pt>
                <c:pt idx="42">
                  <c:v>2.7422506439294114E-3</c:v>
                </c:pt>
                <c:pt idx="43">
                  <c:v>1.0921653850440194E-2</c:v>
                </c:pt>
                <c:pt idx="44">
                  <c:v>1.6995963458678487E-2</c:v>
                </c:pt>
                <c:pt idx="45">
                  <c:v>1.9164580725907321E-2</c:v>
                </c:pt>
                <c:pt idx="46">
                  <c:v>1.9985525803039472E-2</c:v>
                </c:pt>
                <c:pt idx="47">
                  <c:v>2.1130286744333482E-2</c:v>
                </c:pt>
                <c:pt idx="48">
                  <c:v>2.1281114128916201E-2</c:v>
                </c:pt>
                <c:pt idx="49">
                  <c:v>2.0288193507778107E-2</c:v>
                </c:pt>
                <c:pt idx="50">
                  <c:v>1.9112882285869048E-2</c:v>
                </c:pt>
                <c:pt idx="51">
                  <c:v>1.7519578719956685E-2</c:v>
                </c:pt>
                <c:pt idx="52">
                  <c:v>1.4139695263257979E-2</c:v>
                </c:pt>
                <c:pt idx="53">
                  <c:v>1.1894694676873874E-2</c:v>
                </c:pt>
                <c:pt idx="54">
                  <c:v>1.1603317131500646E-2</c:v>
                </c:pt>
                <c:pt idx="55">
                  <c:v>1.1906074302723058E-2</c:v>
                </c:pt>
                <c:pt idx="56">
                  <c:v>1.5172671599617438E-2</c:v>
                </c:pt>
                <c:pt idx="57">
                  <c:v>1.5525805072201582E-2</c:v>
                </c:pt>
                <c:pt idx="58">
                  <c:v>1.4245169741294639E-2</c:v>
                </c:pt>
                <c:pt idx="59">
                  <c:v>1.0526315789473717E-2</c:v>
                </c:pt>
                <c:pt idx="60">
                  <c:v>1.0046731529007369E-2</c:v>
                </c:pt>
                <c:pt idx="61">
                  <c:v>1.2195256298679125E-2</c:v>
                </c:pt>
                <c:pt idx="62">
                  <c:v>1.7624512584190066E-2</c:v>
                </c:pt>
                <c:pt idx="63">
                  <c:v>2.1409061252474215E-2</c:v>
                </c:pt>
                <c:pt idx="64">
                  <c:v>2.6063630141522909E-2</c:v>
                </c:pt>
                <c:pt idx="65">
                  <c:v>2.6401732991719884E-2</c:v>
                </c:pt>
                <c:pt idx="66">
                  <c:v>2.4264778311644308E-2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1456"/>
        <c:axId val="351482016"/>
      </c:barChart>
      <c:dateAx>
        <c:axId val="351481456"/>
        <c:scaling>
          <c:orientation val="minMax"/>
          <c:max val="43647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1482016"/>
        <c:crosses val="autoZero"/>
        <c:auto val="1"/>
        <c:lblOffset val="100"/>
        <c:baseTimeUnit val="months"/>
      </c:dateAx>
      <c:valAx>
        <c:axId val="351482016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1481456"/>
        <c:crosses val="autoZero"/>
        <c:crossBetween val="between"/>
        <c:majorUnit val="5.000000000000001E-3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Acumulado em 12 meses do saldo de admissões e desligamentos no setor formal da economia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3308745328766994E-2"/>
          <c:y val="0.12371958084559032"/>
          <c:w val="0.8994297924655329"/>
          <c:h val="0.74670209553513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9'!$B$3</c:f>
              <c:strCache>
                <c:ptCount val="1"/>
                <c:pt idx="0">
                  <c:v>Saldo admissões e desligamentos</c:v>
                </c:pt>
              </c:strCache>
            </c:strRef>
          </c:tx>
          <c:spPr>
            <a:solidFill>
              <a:srgbClr val="9EBBD3"/>
            </a:solidFill>
            <a:ln w="22225">
              <a:solidFill>
                <a:srgbClr val="9EBBD3"/>
              </a:solidFill>
            </a:ln>
            <a:effectLst/>
          </c:spPr>
          <c:invertIfNegative val="0"/>
          <c:cat>
            <c:numRef>
              <c:f>'Gráfico 9'!$A$4:$A$82</c:f>
              <c:numCache>
                <c:formatCode>mmm\-yy</c:formatCode>
                <c:ptCount val="7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</c:numCache>
            </c:numRef>
          </c:cat>
          <c:val>
            <c:numRef>
              <c:f>'Gráfico 9'!$B$4:$B$82</c:f>
              <c:numCache>
                <c:formatCode>#,##0</c:formatCode>
                <c:ptCount val="79"/>
                <c:pt idx="0">
                  <c:v>1163847</c:v>
                </c:pt>
                <c:pt idx="1">
                  <c:v>1116340</c:v>
                </c:pt>
                <c:pt idx="2">
                  <c:v>1097338</c:v>
                </c:pt>
                <c:pt idx="3">
                  <c:v>1087066</c:v>
                </c:pt>
                <c:pt idx="4">
                  <c:v>1017750</c:v>
                </c:pt>
                <c:pt idx="5">
                  <c:v>1016432</c:v>
                </c:pt>
                <c:pt idx="6">
                  <c:v>918193</c:v>
                </c:pt>
                <c:pt idx="7">
                  <c:v>937518</c:v>
                </c:pt>
                <c:pt idx="8">
                  <c:v>984573</c:v>
                </c:pt>
                <c:pt idx="9">
                  <c:v>1036889</c:v>
                </c:pt>
                <c:pt idx="10">
                  <c:v>1043918</c:v>
                </c:pt>
                <c:pt idx="11">
                  <c:v>1117171</c:v>
                </c:pt>
                <c:pt idx="12">
                  <c:v>1045848</c:v>
                </c:pt>
                <c:pt idx="13">
                  <c:v>1157709</c:v>
                </c:pt>
                <c:pt idx="14">
                  <c:v>1027406</c:v>
                </c:pt>
                <c:pt idx="15">
                  <c:v>884976</c:v>
                </c:pt>
                <c:pt idx="16">
                  <c:v>867423</c:v>
                </c:pt>
                <c:pt idx="17">
                  <c:v>763499</c:v>
                </c:pt>
                <c:pt idx="18">
                  <c:v>737097</c:v>
                </c:pt>
                <c:pt idx="19">
                  <c:v>698475</c:v>
                </c:pt>
                <c:pt idx="20">
                  <c:v>596363</c:v>
                </c:pt>
                <c:pt idx="21">
                  <c:v>473796</c:v>
                </c:pt>
                <c:pt idx="22">
                  <c:v>430463</c:v>
                </c:pt>
                <c:pt idx="23">
                  <c:v>396993</c:v>
                </c:pt>
                <c:pt idx="24">
                  <c:v>245996</c:v>
                </c:pt>
                <c:pt idx="25">
                  <c:v>-47228</c:v>
                </c:pt>
                <c:pt idx="26">
                  <c:v>-48678</c:v>
                </c:pt>
                <c:pt idx="27">
                  <c:v>-263493</c:v>
                </c:pt>
                <c:pt idx="28">
                  <c:v>-452835</c:v>
                </c:pt>
                <c:pt idx="29">
                  <c:v>-601924</c:v>
                </c:pt>
                <c:pt idx="30">
                  <c:v>-778731</c:v>
                </c:pt>
                <c:pt idx="31">
                  <c:v>-985669</c:v>
                </c:pt>
                <c:pt idx="32">
                  <c:v>-1238628</c:v>
                </c:pt>
                <c:pt idx="33">
                  <c:v>-1381992</c:v>
                </c:pt>
                <c:pt idx="34">
                  <c:v>-1527463</c:v>
                </c:pt>
                <c:pt idx="35">
                  <c:v>-1552953</c:v>
                </c:pt>
                <c:pt idx="36">
                  <c:v>-1590822</c:v>
                </c:pt>
                <c:pt idx="37">
                  <c:v>-1706695</c:v>
                </c:pt>
                <c:pt idx="38">
                  <c:v>-1853076</c:v>
                </c:pt>
                <c:pt idx="39">
                  <c:v>-1825609</c:v>
                </c:pt>
                <c:pt idx="40">
                  <c:v>-1781906</c:v>
                </c:pt>
                <c:pt idx="41">
                  <c:v>-1765024</c:v>
                </c:pt>
                <c:pt idx="42">
                  <c:v>-1706459</c:v>
                </c:pt>
                <c:pt idx="43">
                  <c:v>-1656144</c:v>
                </c:pt>
                <c:pt idx="44">
                  <c:v>-1599733</c:v>
                </c:pt>
                <c:pt idx="45">
                  <c:v>-1500467</c:v>
                </c:pt>
                <c:pt idx="46">
                  <c:v>-1472619</c:v>
                </c:pt>
                <c:pt idx="47">
                  <c:v>-1321994</c:v>
                </c:pt>
                <c:pt idx="48">
                  <c:v>-1280863</c:v>
                </c:pt>
                <c:pt idx="49">
                  <c:v>-1148845</c:v>
                </c:pt>
                <c:pt idx="50">
                  <c:v>-1090429</c:v>
                </c:pt>
                <c:pt idx="51">
                  <c:v>-969896</c:v>
                </c:pt>
                <c:pt idx="52">
                  <c:v>-853665</c:v>
                </c:pt>
                <c:pt idx="53">
                  <c:v>-749060</c:v>
                </c:pt>
                <c:pt idx="54">
                  <c:v>-618688</c:v>
                </c:pt>
                <c:pt idx="55">
                  <c:v>-544658</c:v>
                </c:pt>
                <c:pt idx="56">
                  <c:v>-466654</c:v>
                </c:pt>
                <c:pt idx="57">
                  <c:v>-294305</c:v>
                </c:pt>
                <c:pt idx="58">
                  <c:v>-178528</c:v>
                </c:pt>
                <c:pt idx="59">
                  <c:v>-20832</c:v>
                </c:pt>
                <c:pt idx="60">
                  <c:v>83539</c:v>
                </c:pt>
                <c:pt idx="61">
                  <c:v>102494</c:v>
                </c:pt>
                <c:pt idx="62">
                  <c:v>223367</c:v>
                </c:pt>
                <c:pt idx="63">
                  <c:v>283118</c:v>
                </c:pt>
                <c:pt idx="64">
                  <c:v>284875</c:v>
                </c:pt>
                <c:pt idx="65">
                  <c:v>280093</c:v>
                </c:pt>
                <c:pt idx="66">
                  <c:v>286121</c:v>
                </c:pt>
                <c:pt idx="67">
                  <c:v>356852</c:v>
                </c:pt>
                <c:pt idx="68">
                  <c:v>459217</c:v>
                </c:pt>
                <c:pt idx="69">
                  <c:v>444483</c:v>
                </c:pt>
                <c:pt idx="70">
                  <c:v>517733</c:v>
                </c:pt>
                <c:pt idx="71">
                  <c:v>529554</c:v>
                </c:pt>
                <c:pt idx="72">
                  <c:v>471741</c:v>
                </c:pt>
                <c:pt idx="73">
                  <c:v>575226</c:v>
                </c:pt>
                <c:pt idx="74">
                  <c:v>472117</c:v>
                </c:pt>
                <c:pt idx="75">
                  <c:v>477896</c:v>
                </c:pt>
                <c:pt idx="76">
                  <c:v>474299</c:v>
                </c:pt>
                <c:pt idx="77">
                  <c:v>524931</c:v>
                </c:pt>
                <c:pt idx="78">
                  <c:v>521542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4256"/>
        <c:axId val="351484816"/>
      </c:barChart>
      <c:dateAx>
        <c:axId val="3514842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1484816"/>
        <c:crosses val="autoZero"/>
        <c:auto val="1"/>
        <c:lblOffset val="100"/>
        <c:baseTimeUnit val="months"/>
      </c:dateAx>
      <c:valAx>
        <c:axId val="351484816"/>
        <c:scaling>
          <c:orientation val="minMax"/>
          <c:max val="1530000"/>
          <c:min val="-2029999.9999999998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51484256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BD534B"/>
      </a:solidFill>
      <a:round/>
    </a:ln>
    <a:effectLst/>
  </c:spPr>
  <c:txPr>
    <a:bodyPr/>
    <a:lstStyle/>
    <a:p>
      <a:pPr>
        <a:defRPr sz="1050">
          <a:solidFill>
            <a:srgbClr val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585107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2584" y="0"/>
          <a:ext cx="3131641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210609</xdr:colOff>
      <xdr:row>2</xdr:row>
      <xdr:rowOff>81492</xdr:rowOff>
    </xdr:from>
    <xdr:to>
      <xdr:col>18</xdr:col>
      <xdr:colOff>581025</xdr:colOff>
      <xdr:row>24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0.04168</cdr:x>
      <cdr:y>0</cdr:y>
    </cdr:from>
    <cdr:to>
      <cdr:x>0.98051</cdr:x>
      <cdr:y>0.0617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273939" y="0"/>
          <a:ext cx="6170226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rgbClr val="000000"/>
              </a:solidFill>
              <a:latin typeface="+mn-lt"/>
              <a:ea typeface="+mn-ea"/>
              <a:cs typeface="+mn-cs"/>
            </a:rPr>
            <a:t>GRÁFICO</a:t>
          </a:r>
          <a:r>
            <a:rPr lang="pt-BR" sz="1200" b="1" baseline="0">
              <a:solidFill>
                <a:srgbClr val="000000"/>
              </a:solidFill>
              <a:latin typeface="+mn-lt"/>
              <a:ea typeface="+mn-ea"/>
              <a:cs typeface="+mn-cs"/>
            </a:rPr>
            <a:t> 5. </a:t>
          </a:r>
          <a:r>
            <a:rPr lang="pt-BR" sz="1200" b="1">
              <a:solidFill>
                <a:srgbClr val="000000"/>
              </a:solidFill>
              <a:latin typeface="+mn-lt"/>
            </a:rPr>
            <a:t>CONTRIBUIÇÕES (EM P.P.) PARA O CRESCIMENTO DO PIB ACUMULADO EM QUATRO TRIMESTRES </a:t>
          </a:r>
          <a:endParaRPr lang="pt-BR" sz="1200">
            <a:solidFill>
              <a:srgbClr val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0.28532</cdr:x>
      <cdr:y>0.94859</cdr:y>
    </cdr:from>
    <cdr:to>
      <cdr:x>0.76955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2201333" y="4919230"/>
          <a:ext cx="3735917" cy="266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1050">
            <a:solidFill>
              <a:srgbClr val="000000"/>
            </a:solidFill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50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198965</xdr:colOff>
      <xdr:row>2</xdr:row>
      <xdr:rowOff>20108</xdr:rowOff>
    </xdr:from>
    <xdr:to>
      <xdr:col>17</xdr:col>
      <xdr:colOff>188383</xdr:colOff>
      <xdr:row>24</xdr:row>
      <xdr:rowOff>167217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0.01414</cdr:y>
    </cdr:from>
    <cdr:to>
      <cdr:x>1</cdr:x>
      <cdr:y>0.1268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51928"/>
          <a:ext cx="5640917" cy="413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200" b="1">
              <a:solidFill>
                <a:srgbClr val="000000"/>
              </a:solidFill>
              <a:latin typeface="+mn-lt"/>
              <a:ea typeface="+mn-ea"/>
              <a:cs typeface="+mn-cs"/>
            </a:rPr>
            <a:t>GRÁFICO 6. COMPONENTES DO</a:t>
          </a:r>
          <a:r>
            <a:rPr lang="pt-BR" sz="1200" b="1" baseline="0">
              <a:solidFill>
                <a:srgbClr val="000000"/>
              </a:solidFill>
              <a:latin typeface="+mn-lt"/>
              <a:ea typeface="+mn-ea"/>
              <a:cs typeface="+mn-cs"/>
            </a:rPr>
            <a:t> PIB PELA ÓTICA DA DEMANDA</a:t>
          </a:r>
        </a:p>
        <a:p xmlns:a="http://schemas.openxmlformats.org/drawingml/2006/main">
          <a:pPr algn="ctr"/>
          <a:r>
            <a:rPr lang="pt-BR" sz="1050" b="0">
              <a:solidFill>
                <a:srgbClr val="000000"/>
              </a:solidFill>
              <a:latin typeface="+mn-lt"/>
              <a:ea typeface="+mn-ea"/>
              <a:cs typeface="+mn-cs"/>
            </a:rPr>
            <a:t>1ºT 2014 = 100 - séries dessazonalizadas</a:t>
          </a:r>
        </a:p>
        <a:p xmlns:a="http://schemas.openxmlformats.org/drawingml/2006/main">
          <a:endParaRPr lang="pt-BR" sz="1050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  <cdr:relSizeAnchor xmlns:cdr="http://schemas.openxmlformats.org/drawingml/2006/chartDrawing">
    <cdr:from>
      <cdr:x>0.01884</cdr:x>
      <cdr:y>0.92683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127003" y="4021667"/>
          <a:ext cx="6614582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1050">
            <a:solidFill>
              <a:srgbClr val="000000"/>
            </a:solidFill>
            <a:effectLst/>
            <a:latin typeface="Cambria" panose="02040503050406030204" pitchFamily="18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43391</xdr:colOff>
      <xdr:row>3</xdr:row>
      <xdr:rowOff>119062</xdr:rowOff>
    </xdr:from>
    <xdr:to>
      <xdr:col>16</xdr:col>
      <xdr:colOff>499533</xdr:colOff>
      <xdr:row>27</xdr:row>
      <xdr:rowOff>138642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0.36921</cdr:x>
      <cdr:y>0.92847</cdr:y>
    </cdr:from>
    <cdr:to>
      <cdr:x>0.85062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904519" y="3090865"/>
          <a:ext cx="2483266" cy="238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IBGE. Elaboração: IFI.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231775</xdr:colOff>
      <xdr:row>3</xdr:row>
      <xdr:rowOff>161925</xdr:rowOff>
    </xdr:from>
    <xdr:to>
      <xdr:col>15</xdr:col>
      <xdr:colOff>432857</xdr:colOff>
      <xdr:row>24</xdr:row>
      <xdr:rowOff>161924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0.92328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693584"/>
          <a:ext cx="6667499" cy="306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IBGE. Elaboração: IFI.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392641</xdr:colOff>
      <xdr:row>3</xdr:row>
      <xdr:rowOff>70909</xdr:rowOff>
    </xdr:from>
    <xdr:to>
      <xdr:col>15</xdr:col>
      <xdr:colOff>170390</xdr:colOff>
      <xdr:row>25</xdr:row>
      <xdr:rowOff>172509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0.19389</cdr:x>
      <cdr:y>0.92847</cdr:y>
    </cdr:from>
    <cdr:to>
      <cdr:x>0.80531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36502" y="3985550"/>
          <a:ext cx="4214457" cy="307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Secretaria de Trabalho - Ministério da Economia. Elaboração: IFI.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3</xdr:row>
      <xdr:rowOff>114300</xdr:rowOff>
    </xdr:from>
    <xdr:to>
      <xdr:col>18</xdr:col>
      <xdr:colOff>419100</xdr:colOff>
      <xdr:row>26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3</xdr:row>
      <xdr:rowOff>66676</xdr:rowOff>
    </xdr:from>
    <xdr:to>
      <xdr:col>16</xdr:col>
      <xdr:colOff>123825</xdr:colOff>
      <xdr:row>25</xdr:row>
      <xdr:rowOff>104776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0.29166</cdr:x>
      <cdr:y>0.91493</cdr:y>
    </cdr:from>
    <cdr:to>
      <cdr:x>0.75208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33485" y="2509838"/>
          <a:ext cx="2105040" cy="233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</a:t>
          </a:r>
          <a:r>
            <a:rPr lang="pt-BR" sz="1050" i="1" baseline="0">
              <a:solidFill>
                <a:srgbClr val="000000"/>
              </a:solidFill>
              <a:latin typeface="Cambria" panose="02040503050406030204" pitchFamily="18" charset="0"/>
            </a:rPr>
            <a:t> Focus-Banco Central. Elaboração: IFI.</a:t>
          </a:r>
          <a:endParaRPr lang="pt-BR" sz="1050" i="1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4</xdr:row>
      <xdr:rowOff>95250</xdr:rowOff>
    </xdr:from>
    <xdr:to>
      <xdr:col>20</xdr:col>
      <xdr:colOff>306917</xdr:colOff>
      <xdr:row>28</xdr:row>
      <xdr:rowOff>179917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0.89545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169833"/>
          <a:ext cx="6963833" cy="486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latin typeface="+mj-lt"/>
            </a:rPr>
            <a:t>*Ajuste em Set/2010 para neutralizar o efeito das despesas de capitalização da Petrobras ocorridas naquele período.</a:t>
          </a:r>
        </a:p>
        <a:p xmlns:a="http://schemas.openxmlformats.org/drawingml/2006/main">
          <a:pPr algn="ctr"/>
          <a:r>
            <a:rPr lang="pt-BR" sz="1050" i="1">
              <a:latin typeface="+mj-lt"/>
            </a:rPr>
            <a:t>Fonte: Tesouro Nacional. Elaboração: IFI.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74084</xdr:colOff>
      <xdr:row>4</xdr:row>
      <xdr:rowOff>63500</xdr:rowOff>
    </xdr:from>
    <xdr:to>
      <xdr:col>20</xdr:col>
      <xdr:colOff>414617</xdr:colOff>
      <xdr:row>28</xdr:row>
      <xdr:rowOff>179294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0.38483</cdr:x>
      <cdr:y>0.95024</cdr:y>
    </cdr:from>
    <cdr:to>
      <cdr:x>0.72559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70817" y="3839817"/>
          <a:ext cx="2010833" cy="201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Tesouro Nacional.</a:t>
          </a:r>
          <a:r>
            <a:rPr lang="pt-BR" sz="1050" i="1" baseline="0">
              <a:solidFill>
                <a:srgbClr val="000000"/>
              </a:solidFill>
              <a:latin typeface="Cambria" panose="02040503050406030204" pitchFamily="18" charset="0"/>
            </a:rPr>
            <a:t> Elaboração: IFI.</a:t>
          </a:r>
          <a:endParaRPr lang="pt-BR" sz="1050" i="1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89647</xdr:colOff>
      <xdr:row>4</xdr:row>
      <xdr:rowOff>112058</xdr:rowOff>
    </xdr:from>
    <xdr:to>
      <xdr:col>29</xdr:col>
      <xdr:colOff>86397</xdr:colOff>
      <xdr:row>30</xdr:row>
      <xdr:rowOff>152221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90707</xdr:colOff>
      <xdr:row>31</xdr:row>
      <xdr:rowOff>63073</xdr:rowOff>
    </xdr:from>
    <xdr:to>
      <xdr:col>29</xdr:col>
      <xdr:colOff>103255</xdr:colOff>
      <xdr:row>56</xdr:row>
      <xdr:rowOff>84845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0.36315</cdr:x>
      <cdr:y>0.1028</cdr:y>
    </cdr:from>
    <cdr:to>
      <cdr:x>0.46154</cdr:x>
      <cdr:y>0.22118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933576" y="314326"/>
          <a:ext cx="5238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b="1">
              <a:solidFill>
                <a:srgbClr val="000000"/>
              </a:solidFill>
              <a:latin typeface="Cambria" panose="02040503050406030204" pitchFamily="18" charset="0"/>
            </a:rPr>
            <a:t>out/08</a:t>
          </a:r>
        </a:p>
        <a:p xmlns:a="http://schemas.openxmlformats.org/drawingml/2006/main">
          <a:r>
            <a:rPr lang="pt-BR" sz="1050" b="1">
              <a:solidFill>
                <a:srgbClr val="000000"/>
              </a:solidFill>
              <a:latin typeface="Cambria" panose="02040503050406030204" pitchFamily="18" charset="0"/>
            </a:rPr>
            <a:t>2,99%</a:t>
          </a:r>
        </a:p>
      </cdr:txBody>
    </cdr:sp>
  </cdr:relSizeAnchor>
  <cdr:relSizeAnchor xmlns:cdr="http://schemas.openxmlformats.org/drawingml/2006/chartDrawing">
    <cdr:from>
      <cdr:x>0.91124</cdr:x>
      <cdr:y>0.59333</cdr:y>
    </cdr:from>
    <cdr:to>
      <cdr:x>1</cdr:x>
      <cdr:y>0.68998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5541434" y="1993073"/>
          <a:ext cx="539750" cy="324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050" b="1">
              <a:solidFill>
                <a:srgbClr val="000000"/>
              </a:solidFill>
              <a:latin typeface="Cambria" panose="02040503050406030204" pitchFamily="18" charset="0"/>
            </a:rPr>
            <a:t>jul/19</a:t>
          </a:r>
        </a:p>
        <a:p xmlns:a="http://schemas.openxmlformats.org/drawingml/2006/main">
          <a:r>
            <a:rPr lang="pt-BR" sz="1050" b="1">
              <a:solidFill>
                <a:srgbClr val="000000"/>
              </a:solidFill>
              <a:latin typeface="Cambria" panose="02040503050406030204" pitchFamily="18" charset="0"/>
            </a:rPr>
            <a:t>-1,58%</a:t>
          </a:r>
        </a:p>
      </cdr:txBody>
    </cdr:sp>
  </cdr:relSizeAnchor>
  <cdr:relSizeAnchor xmlns:cdr="http://schemas.openxmlformats.org/drawingml/2006/chartDrawing">
    <cdr:from>
      <cdr:x>0.34475</cdr:x>
      <cdr:y>0.9538</cdr:y>
    </cdr:from>
    <cdr:to>
      <cdr:x>0.66542</cdr:x>
      <cdr:y>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502218" y="4762501"/>
          <a:ext cx="2327517" cy="2306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Banco Central. Elaboração: IFI.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0.37729</cdr:x>
      <cdr:y>0.94245</cdr:y>
    </cdr:from>
    <cdr:to>
      <cdr:x>0.73624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744389" y="4508927"/>
          <a:ext cx="2610962" cy="27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Banco Central. Elaboração: IFI.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424576</xdr:colOff>
      <xdr:row>4</xdr:row>
      <xdr:rowOff>88714</xdr:rowOff>
    </xdr:from>
    <xdr:to>
      <xdr:col>22</xdr:col>
      <xdr:colOff>179421</xdr:colOff>
      <xdr:row>29</xdr:row>
      <xdr:rowOff>22412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420728</xdr:colOff>
      <xdr:row>29</xdr:row>
      <xdr:rowOff>115116</xdr:rowOff>
    </xdr:from>
    <xdr:to>
      <xdr:col>22</xdr:col>
      <xdr:colOff>230229</xdr:colOff>
      <xdr:row>54</xdr:row>
      <xdr:rowOff>44823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0.39266</cdr:x>
      <cdr:y>0.94771</cdr:y>
    </cdr:from>
    <cdr:to>
      <cdr:x>0.65138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264833" y="3260726"/>
          <a:ext cx="1492250" cy="179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i="1" baseline="0">
              <a:solidFill>
                <a:srgbClr val="000000"/>
              </a:solidFill>
              <a:latin typeface="Cambria" panose="02040503050406030204" pitchFamily="18" charset="0"/>
            </a:rPr>
            <a:t>Fonte: IBGE. Elaboração: IFI.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0.32893</cdr:x>
      <cdr:y>0.94854</cdr:y>
    </cdr:from>
    <cdr:to>
      <cdr:x>0.76784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054227" y="3706284"/>
          <a:ext cx="2741083" cy="201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mbria" panose="02040503050406030204" pitchFamily="18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0.3317</cdr:x>
      <cdr:y>0.94747</cdr:y>
    </cdr:from>
    <cdr:to>
      <cdr:x>0.76825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082800" y="3626908"/>
          <a:ext cx="2741083" cy="201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mbria" panose="02040503050406030204" pitchFamily="18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410535</xdr:colOff>
      <xdr:row>2</xdr:row>
      <xdr:rowOff>2749</xdr:rowOff>
    </xdr:from>
    <xdr:to>
      <xdr:col>18</xdr:col>
      <xdr:colOff>38100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0.34405</cdr:x>
      <cdr:y>0.95333</cdr:y>
    </cdr:from>
    <cdr:to>
      <cdr:x>0.53087</cdr:x>
      <cdr:y>0.99571</cdr:y>
    </cdr:to>
    <cdr:sp macro="" textlink="">
      <cdr:nvSpPr>
        <cdr:cNvPr id="2" name="Caixa de Texto 2"/>
        <cdr:cNvSpPr txBox="1"/>
      </cdr:nvSpPr>
      <cdr:spPr>
        <a:xfrm xmlns:a="http://schemas.openxmlformats.org/drawingml/2006/main">
          <a:off x="3267751" y="5543426"/>
          <a:ext cx="1774322" cy="246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PLOA 2020 e IFI. Elaboração:</a:t>
          </a:r>
          <a:r>
            <a:rPr lang="pt-BR" sz="1050" i="1" baseline="0">
              <a:solidFill>
                <a:srgbClr val="000000"/>
              </a:solidFill>
              <a:latin typeface="Cambria" panose="02040503050406030204" pitchFamily="18" charset="0"/>
            </a:rPr>
            <a:t> IFI.</a:t>
          </a:r>
          <a:endParaRPr lang="pt-BR" sz="1050" i="1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354542</xdr:colOff>
      <xdr:row>1</xdr:row>
      <xdr:rowOff>181503</xdr:rowOff>
    </xdr:from>
    <xdr:to>
      <xdr:col>16</xdr:col>
      <xdr:colOff>425449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0.89127</cdr:y>
    </cdr:from>
    <cdr:to>
      <cdr:x>1</cdr:x>
      <cdr:y>1</cdr:y>
    </cdr:to>
    <cdr:sp macro="" textlink="">
      <cdr:nvSpPr>
        <cdr:cNvPr id="2" name="Caixa de Texto 2"/>
        <cdr:cNvSpPr txBox="1"/>
      </cdr:nvSpPr>
      <cdr:spPr>
        <a:xfrm xmlns:a="http://schemas.openxmlformats.org/drawingml/2006/main">
          <a:off x="0" y="3895197"/>
          <a:ext cx="7995707" cy="475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Siga Brasil. Elaboração: IFI. </a:t>
          </a:r>
        </a:p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*A despesa paga de 2019 é uma estimativa com base no desempenho de jan-ago de 2019 em relação ao mesmo período de 2018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371476</xdr:colOff>
      <xdr:row>3</xdr:row>
      <xdr:rowOff>119591</xdr:rowOff>
    </xdr:from>
    <xdr:to>
      <xdr:col>17</xdr:col>
      <xdr:colOff>495301</xdr:colOff>
      <xdr:row>25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0.38648</cdr:x>
      <cdr:y>0.9488</cdr:y>
    </cdr:from>
    <cdr:to>
      <cdr:x>0.63258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60077" y="3922183"/>
          <a:ext cx="1502834" cy="21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i="1">
              <a:solidFill>
                <a:srgbClr val="000000"/>
              </a:solidFill>
              <a:latin typeface="Cambria" panose="02040503050406030204" pitchFamily="18" charset="0"/>
            </a:rPr>
            <a:t>Fonte: Secex.</a:t>
          </a:r>
          <a:r>
            <a:rPr lang="pt-BR" sz="1050" i="1" baseline="0">
              <a:solidFill>
                <a:srgbClr val="000000"/>
              </a:solidFill>
              <a:latin typeface="Cambria" panose="02040503050406030204" pitchFamily="18" charset="0"/>
            </a:rPr>
            <a:t> Elaboração: IFI.</a:t>
          </a:r>
          <a:endParaRPr lang="pt-BR" sz="1050" i="1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476249</xdr:colOff>
      <xdr:row>2</xdr:row>
      <xdr:rowOff>257176</xdr:rowOff>
    </xdr:from>
    <xdr:to>
      <xdr:col>21</xdr:col>
      <xdr:colOff>491065</xdr:colOff>
      <xdr:row>24</xdr:row>
      <xdr:rowOff>47626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0.02157</cdr:x>
      <cdr:y>2.76281E-7</cdr:y>
    </cdr:from>
    <cdr:to>
      <cdr:x>0.96573</cdr:x>
      <cdr:y>0.11111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136970" y="1"/>
          <a:ext cx="5995416" cy="402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200" b="1">
              <a:solidFill>
                <a:srgbClr val="000000"/>
              </a:solidFill>
              <a:latin typeface="+mn-lt"/>
            </a:rPr>
            <a:t>GRÁFICO 3. EVOLUÇÃO DO PIB INDUSTRIAL</a:t>
          </a:r>
          <a:r>
            <a:rPr lang="pt-BR" sz="1200" b="1" baseline="0">
              <a:solidFill>
                <a:srgbClr val="000000"/>
              </a:solidFill>
              <a:latin typeface="+mn-lt"/>
            </a:rPr>
            <a:t> </a:t>
          </a:r>
        </a:p>
        <a:p xmlns:a="http://schemas.openxmlformats.org/drawingml/2006/main">
          <a:pPr algn="ctr"/>
          <a:r>
            <a:rPr lang="pt-BR" sz="1050" b="0">
              <a:solidFill>
                <a:srgbClr val="000000"/>
              </a:solidFill>
              <a:latin typeface="+mn-lt"/>
            </a:rPr>
            <a:t>1ºT 2014 = 100 - séries com ajuste sazonal</a:t>
          </a:r>
        </a:p>
      </cdr:txBody>
    </cdr:sp>
  </cdr:relSizeAnchor>
  <cdr:relSizeAnchor xmlns:cdr="http://schemas.openxmlformats.org/drawingml/2006/chartDrawing">
    <cdr:from>
      <cdr:x>0.38673</cdr:x>
      <cdr:y>0.94152</cdr:y>
    </cdr:from>
    <cdr:to>
      <cdr:x>0.615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2455736" y="3407833"/>
          <a:ext cx="1449514" cy="21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</a:p>
        <a:p xmlns:a="http://schemas.openxmlformats.org/drawingml/2006/main">
          <a:endParaRPr lang="pt-BR" sz="1050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2</xdr:row>
      <xdr:rowOff>20109</xdr:rowOff>
    </xdr:from>
    <xdr:to>
      <xdr:col>18</xdr:col>
      <xdr:colOff>75141</xdr:colOff>
      <xdr:row>24</xdr:row>
      <xdr:rowOff>133351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0.37781</cdr:x>
      <cdr:y>0.95204</cdr:y>
    </cdr:from>
    <cdr:to>
      <cdr:x>0.74016</cdr:x>
      <cdr:y>1</cdr:y>
    </cdr:to>
    <cdr:sp macro="" textlink="">
      <cdr:nvSpPr>
        <cdr:cNvPr id="4" name="Caixa de texto 3"/>
        <cdr:cNvSpPr txBox="1"/>
      </cdr:nvSpPr>
      <cdr:spPr>
        <a:xfrm xmlns:a="http://schemas.openxmlformats.org/drawingml/2006/main">
          <a:off x="2539040" y="4201583"/>
          <a:ext cx="2435126" cy="21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1050">
            <a:solidFill>
              <a:srgbClr val="000000"/>
            </a:solidFill>
            <a:effectLst/>
            <a:latin typeface="Cambria" panose="02040503050406030204" pitchFamily="18" charset="0"/>
          </a:endParaRPr>
        </a:p>
        <a:p xmlns:a="http://schemas.openxmlformats.org/drawingml/2006/main">
          <a:endParaRPr lang="pt-BR" sz="1050">
            <a:solidFill>
              <a:srgbClr val="000000"/>
            </a:solidFill>
            <a:latin typeface="Cambria" panose="020405030504060302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9EBBD3"/>
      </a:accent1>
      <a:accent2>
        <a:srgbClr val="005D89"/>
      </a:accent2>
      <a:accent3>
        <a:srgbClr val="00ADFA"/>
      </a:accent3>
      <a:accent4>
        <a:srgbClr val="D5998E"/>
      </a:accent4>
      <a:accent5>
        <a:srgbClr val="BD534B"/>
      </a:accent5>
      <a:accent6>
        <a:srgbClr val="FFFFFF"/>
      </a:accent6>
      <a:hlink>
        <a:srgbClr val="FF0000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twitter.com/ifibrasi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560922/RAF32_SET201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">
    <tabColor theme="0"/>
  </sheetPr>
  <dimension ref="A1:W39"/>
  <sheetViews>
    <sheetView tabSelected="1" zoomScale="85" zoomScaleNormal="85" workbookViewId="0"/>
  </sheetViews>
  <sheetFormatPr defaultColWidth="0" defaultRowHeight="15" zeroHeight="1" x14ac:dyDescent="0.25"/>
  <cols>
    <col min="1" max="1" width="5" style="1" customWidth="1"/>
    <col min="2" max="2" width="7.28515625" style="1" bestFit="1" customWidth="1"/>
    <col min="3" max="3" width="6.7109375" style="1" bestFit="1" customWidth="1"/>
    <col min="4" max="10" width="11.140625" style="1" customWidth="1"/>
    <col min="11" max="11" width="11.85546875" style="1" customWidth="1"/>
    <col min="12" max="12" width="26.28515625" style="1" customWidth="1"/>
    <col min="13" max="23" width="11.140625" style="1" customWidth="1"/>
    <col min="24" max="24" width="9.140625" style="1" customWidth="1"/>
    <col min="25" max="16384" width="9.140625" style="1" hidden="1"/>
  </cols>
  <sheetData>
    <row r="1" spans="1:23" x14ac:dyDescent="0.25">
      <c r="A1" s="4"/>
      <c r="R1" s="7"/>
      <c r="S1" s="7"/>
      <c r="T1" s="7"/>
      <c r="U1" s="7"/>
      <c r="V1" s="7"/>
      <c r="W1" s="7"/>
    </row>
    <row r="2" spans="1:23" x14ac:dyDescent="0.25">
      <c r="R2" s="7"/>
      <c r="S2" s="8"/>
      <c r="T2" s="8"/>
      <c r="U2" s="8"/>
      <c r="V2" s="8"/>
      <c r="W2" s="8"/>
    </row>
    <row r="3" spans="1:23" x14ac:dyDescent="0.25">
      <c r="B3" s="11"/>
      <c r="C3" s="11"/>
      <c r="R3" s="7"/>
      <c r="S3" s="9"/>
      <c r="T3" s="9"/>
      <c r="U3" s="9"/>
      <c r="V3" s="9"/>
      <c r="W3" s="10"/>
    </row>
    <row r="4" spans="1:23" x14ac:dyDescent="0.25">
      <c r="R4" s="7"/>
      <c r="S4" s="9"/>
      <c r="T4" s="9"/>
      <c r="U4" s="9"/>
      <c r="V4" s="9"/>
      <c r="W4" s="10"/>
    </row>
    <row r="5" spans="1:23" x14ac:dyDescent="0.25">
      <c r="R5" s="7"/>
      <c r="S5" s="9"/>
      <c r="T5" s="9"/>
      <c r="U5" s="9"/>
      <c r="V5" s="9"/>
      <c r="W5" s="10"/>
    </row>
    <row r="6" spans="1:23" x14ac:dyDescent="0.25"/>
    <row r="7" spans="1:23" ht="43.5" customHeight="1" x14ac:dyDescent="0.25">
      <c r="A7" s="2"/>
      <c r="B7" s="403" t="s">
        <v>418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</row>
    <row r="8" spans="1:23" ht="18" customHeight="1" x14ac:dyDescent="0.25">
      <c r="A8" s="2"/>
      <c r="B8" s="405" t="s">
        <v>132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</row>
    <row r="9" spans="1:23" ht="18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9.5" customHeight="1" thickBot="1" x14ac:dyDescent="0.3">
      <c r="A10" s="2"/>
      <c r="B10" s="404" t="s">
        <v>1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</row>
    <row r="11" spans="1:23" ht="15" customHeight="1" x14ac:dyDescent="0.25">
      <c r="B11" s="396" t="s">
        <v>307</v>
      </c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 t="s">
        <v>397</v>
      </c>
      <c r="N11" s="396"/>
      <c r="O11" s="396"/>
      <c r="P11" s="396"/>
      <c r="Q11" s="396"/>
      <c r="R11" s="396"/>
      <c r="S11" s="396"/>
      <c r="T11" s="396"/>
      <c r="U11" s="396"/>
      <c r="V11" s="396"/>
      <c r="W11" s="396"/>
    </row>
    <row r="12" spans="1:23" ht="15" customHeight="1" x14ac:dyDescent="0.25">
      <c r="B12" s="394" t="s">
        <v>311</v>
      </c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 t="s">
        <v>398</v>
      </c>
      <c r="N12" s="394"/>
      <c r="O12" s="394"/>
      <c r="P12" s="394"/>
      <c r="Q12" s="394"/>
      <c r="R12" s="394"/>
      <c r="S12" s="394"/>
      <c r="T12" s="394"/>
      <c r="U12" s="394"/>
      <c r="V12" s="394"/>
      <c r="W12" s="394"/>
    </row>
    <row r="13" spans="1:23" ht="15" customHeight="1" x14ac:dyDescent="0.25">
      <c r="B13" s="401" t="s">
        <v>310</v>
      </c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 t="s">
        <v>229</v>
      </c>
      <c r="N13" s="401"/>
      <c r="O13" s="401"/>
      <c r="P13" s="401"/>
      <c r="Q13" s="401"/>
      <c r="R13" s="401"/>
      <c r="S13" s="401"/>
      <c r="T13" s="401"/>
      <c r="U13" s="401"/>
      <c r="V13" s="401"/>
      <c r="W13" s="401"/>
    </row>
    <row r="14" spans="1:23" ht="15" customHeight="1" x14ac:dyDescent="0.25">
      <c r="B14" s="394" t="s">
        <v>309</v>
      </c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 t="s">
        <v>399</v>
      </c>
      <c r="N14" s="394"/>
      <c r="O14" s="394"/>
      <c r="P14" s="394"/>
      <c r="Q14" s="394"/>
      <c r="R14" s="394"/>
      <c r="S14" s="394"/>
      <c r="T14" s="394"/>
      <c r="U14" s="394"/>
      <c r="V14" s="394"/>
      <c r="W14" s="394"/>
    </row>
    <row r="15" spans="1:23" ht="15" customHeight="1" x14ac:dyDescent="0.25">
      <c r="B15" s="401" t="s">
        <v>308</v>
      </c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 t="s">
        <v>400</v>
      </c>
      <c r="N15" s="401"/>
      <c r="O15" s="401"/>
      <c r="P15" s="401"/>
      <c r="Q15" s="401"/>
      <c r="R15" s="401"/>
      <c r="S15" s="401"/>
      <c r="T15" s="401"/>
      <c r="U15" s="401"/>
      <c r="V15" s="401"/>
      <c r="W15" s="401"/>
    </row>
    <row r="16" spans="1:23" ht="15" customHeight="1" x14ac:dyDescent="0.25">
      <c r="B16" s="394" t="s">
        <v>312</v>
      </c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 t="s">
        <v>401</v>
      </c>
      <c r="N16" s="394"/>
      <c r="O16" s="394"/>
      <c r="P16" s="394"/>
      <c r="Q16" s="394"/>
      <c r="R16" s="394"/>
      <c r="S16" s="394"/>
      <c r="T16" s="394"/>
      <c r="U16" s="394"/>
      <c r="V16" s="394"/>
      <c r="W16" s="394"/>
    </row>
    <row r="17" spans="1:23" ht="15" customHeight="1" x14ac:dyDescent="0.25">
      <c r="B17" s="401" t="s">
        <v>210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 t="s">
        <v>402</v>
      </c>
      <c r="N17" s="401"/>
      <c r="O17" s="401"/>
      <c r="P17" s="401"/>
      <c r="Q17" s="401"/>
      <c r="R17" s="401"/>
      <c r="S17" s="401"/>
      <c r="T17" s="401"/>
      <c r="U17" s="401"/>
      <c r="V17" s="401"/>
      <c r="W17" s="401"/>
    </row>
    <row r="18" spans="1:23" ht="15" customHeight="1" x14ac:dyDescent="0.25">
      <c r="B18" s="394" t="s">
        <v>211</v>
      </c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 t="s">
        <v>458</v>
      </c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  <row r="19" spans="1:23" ht="15" customHeight="1" x14ac:dyDescent="0.25">
      <c r="B19" s="401" t="s">
        <v>212</v>
      </c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 t="s">
        <v>459</v>
      </c>
      <c r="N19" s="401"/>
      <c r="O19" s="401"/>
      <c r="P19" s="401"/>
      <c r="Q19" s="401"/>
      <c r="R19" s="401"/>
      <c r="S19" s="401"/>
      <c r="T19" s="401"/>
      <c r="U19" s="401"/>
      <c r="V19" s="401"/>
      <c r="W19" s="401"/>
    </row>
    <row r="20" spans="1:23" ht="30" customHeight="1" x14ac:dyDescent="0.25">
      <c r="B20" s="493" t="s">
        <v>205</v>
      </c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394" t="s">
        <v>298</v>
      </c>
      <c r="N20" s="394"/>
      <c r="O20" s="394"/>
      <c r="P20" s="394"/>
      <c r="Q20" s="394"/>
      <c r="R20" s="394"/>
      <c r="S20" s="394"/>
      <c r="T20" s="394"/>
      <c r="U20" s="394"/>
      <c r="V20" s="394"/>
      <c r="W20" s="394"/>
    </row>
    <row r="21" spans="1:23" ht="30" customHeight="1" x14ac:dyDescent="0.25">
      <c r="A21" s="491"/>
      <c r="B21" s="492" t="s">
        <v>450</v>
      </c>
      <c r="C21" s="492"/>
      <c r="D21" s="492"/>
      <c r="E21" s="492"/>
      <c r="F21" s="492"/>
      <c r="G21" s="492"/>
      <c r="H21" s="492"/>
      <c r="I21" s="492"/>
      <c r="J21" s="492"/>
      <c r="K21" s="492"/>
      <c r="L21" s="492"/>
      <c r="M21" s="401" t="s">
        <v>456</v>
      </c>
      <c r="N21" s="401"/>
      <c r="O21" s="401"/>
      <c r="P21" s="401"/>
      <c r="Q21" s="401"/>
      <c r="R21" s="401"/>
      <c r="S21" s="401"/>
      <c r="T21" s="401"/>
      <c r="U21" s="401"/>
      <c r="V21" s="401"/>
      <c r="W21" s="401"/>
    </row>
    <row r="22" spans="1:23" ht="15" customHeight="1" x14ac:dyDescent="0.25">
      <c r="B22" s="394" t="s">
        <v>451</v>
      </c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 t="s">
        <v>395</v>
      </c>
      <c r="N22" s="394"/>
      <c r="O22" s="394"/>
      <c r="P22" s="394"/>
      <c r="Q22" s="394"/>
      <c r="R22" s="394"/>
      <c r="S22" s="394"/>
      <c r="T22" s="394"/>
      <c r="U22" s="394"/>
      <c r="V22" s="394"/>
      <c r="W22" s="394"/>
    </row>
    <row r="23" spans="1:23" ht="15" customHeight="1" x14ac:dyDescent="0.25">
      <c r="B23" s="400" t="s">
        <v>452</v>
      </c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0" t="s">
        <v>417</v>
      </c>
      <c r="N23" s="400"/>
      <c r="O23" s="400"/>
      <c r="P23" s="400"/>
      <c r="Q23" s="400"/>
      <c r="R23" s="400"/>
      <c r="S23" s="400"/>
      <c r="T23" s="400"/>
      <c r="U23" s="400"/>
      <c r="V23" s="400"/>
      <c r="W23" s="400"/>
    </row>
    <row r="24" spans="1:23" ht="15" customHeight="1" x14ac:dyDescent="0.25">
      <c r="B24" s="402" t="s">
        <v>453</v>
      </c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 t="s">
        <v>369</v>
      </c>
      <c r="N24" s="402"/>
      <c r="O24" s="402"/>
      <c r="P24" s="402"/>
      <c r="Q24" s="402"/>
      <c r="R24" s="402"/>
      <c r="S24" s="402"/>
      <c r="T24" s="402"/>
      <c r="U24" s="402"/>
      <c r="V24" s="402"/>
      <c r="W24" s="402"/>
    </row>
    <row r="25" spans="1:23" ht="15" customHeight="1" x14ac:dyDescent="0.25">
      <c r="B25" s="400" t="s">
        <v>454</v>
      </c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 t="s">
        <v>371</v>
      </c>
      <c r="N25" s="400"/>
      <c r="O25" s="400"/>
      <c r="P25" s="400"/>
      <c r="Q25" s="400"/>
      <c r="R25" s="400"/>
      <c r="S25" s="400"/>
      <c r="T25" s="400"/>
      <c r="U25" s="400"/>
      <c r="V25" s="400"/>
      <c r="W25" s="400"/>
    </row>
    <row r="26" spans="1:23" ht="15" customHeight="1" x14ac:dyDescent="0.25">
      <c r="B26" s="402" t="s">
        <v>455</v>
      </c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 t="s">
        <v>457</v>
      </c>
      <c r="N26" s="402"/>
      <c r="O26" s="402"/>
      <c r="P26" s="402"/>
      <c r="Q26" s="402"/>
      <c r="R26" s="402"/>
      <c r="S26" s="402"/>
      <c r="T26" s="402"/>
      <c r="U26" s="402"/>
      <c r="V26" s="402"/>
      <c r="W26" s="402"/>
    </row>
    <row r="27" spans="1:23" ht="15" customHeight="1" x14ac:dyDescent="0.25">
      <c r="B27" s="400" t="s">
        <v>323</v>
      </c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 t="s">
        <v>406</v>
      </c>
      <c r="N27" s="400"/>
      <c r="O27" s="400"/>
      <c r="P27" s="400"/>
      <c r="Q27" s="400"/>
      <c r="R27" s="400"/>
      <c r="S27" s="400"/>
      <c r="T27" s="400"/>
      <c r="U27" s="400"/>
      <c r="V27" s="400"/>
      <c r="W27" s="400"/>
    </row>
    <row r="28" spans="1:23" ht="15" customHeight="1" x14ac:dyDescent="0.25">
      <c r="B28" s="402" t="s">
        <v>348</v>
      </c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 t="s">
        <v>405</v>
      </c>
      <c r="N28" s="402"/>
      <c r="O28" s="402"/>
      <c r="P28" s="402"/>
      <c r="Q28" s="402"/>
      <c r="R28" s="402"/>
      <c r="S28" s="402"/>
      <c r="T28" s="402"/>
      <c r="U28" s="402"/>
      <c r="V28" s="402"/>
      <c r="W28" s="402"/>
    </row>
    <row r="29" spans="1:23" ht="15" customHeight="1" x14ac:dyDescent="0.25"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 t="s">
        <v>404</v>
      </c>
      <c r="N29" s="400"/>
      <c r="O29" s="400"/>
      <c r="P29" s="400"/>
      <c r="Q29" s="400"/>
      <c r="R29" s="400"/>
      <c r="S29" s="400"/>
      <c r="T29" s="400"/>
      <c r="U29" s="400"/>
      <c r="V29" s="400"/>
      <c r="W29" s="400"/>
    </row>
    <row r="30" spans="1:23" ht="15" customHeight="1" x14ac:dyDescent="0.25"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 t="s">
        <v>403</v>
      </c>
      <c r="N30" s="402"/>
      <c r="O30" s="402"/>
      <c r="P30" s="402"/>
      <c r="Q30" s="402"/>
      <c r="R30" s="402"/>
      <c r="S30" s="402"/>
      <c r="T30" s="402"/>
      <c r="U30" s="402"/>
      <c r="V30" s="402"/>
      <c r="W30" s="402"/>
    </row>
    <row r="31" spans="1:23" ht="15" customHeight="1" x14ac:dyDescent="0.25"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</row>
    <row r="32" spans="1:23" ht="15" customHeight="1" x14ac:dyDescent="0.25">
      <c r="B32" s="394"/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</row>
    <row r="33" spans="2:23" ht="15" customHeight="1" thickBot="1" x14ac:dyDescent="0.3">
      <c r="B33" s="395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 t="s">
        <v>10</v>
      </c>
      <c r="N33" s="395"/>
      <c r="O33" s="395"/>
      <c r="P33" s="395"/>
      <c r="Q33" s="395"/>
      <c r="R33" s="395"/>
      <c r="S33" s="395"/>
      <c r="T33" s="395"/>
      <c r="U33" s="395"/>
      <c r="V33" s="395"/>
      <c r="W33" s="395"/>
    </row>
    <row r="34" spans="2:23" x14ac:dyDescent="0.25"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</row>
    <row r="35" spans="2:23" ht="15" customHeight="1" x14ac:dyDescent="0.25">
      <c r="L35" s="398" t="s">
        <v>426</v>
      </c>
      <c r="M35" s="6" t="s">
        <v>7</v>
      </c>
      <c r="N35" s="12" t="s">
        <v>420</v>
      </c>
      <c r="O35" s="12"/>
      <c r="P35" s="12"/>
      <c r="Q35" s="12"/>
      <c r="R35" s="12"/>
    </row>
    <row r="36" spans="2:23" ht="15" customHeight="1" x14ac:dyDescent="0.25">
      <c r="H36" s="399" t="s">
        <v>2</v>
      </c>
      <c r="I36" s="381" t="s">
        <v>3</v>
      </c>
      <c r="J36" s="381" t="s">
        <v>4</v>
      </c>
      <c r="L36" s="398"/>
      <c r="M36" s="6" t="s">
        <v>8</v>
      </c>
      <c r="N36" s="12" t="s">
        <v>421</v>
      </c>
      <c r="O36" s="12"/>
      <c r="P36" s="12"/>
      <c r="Q36" s="12"/>
      <c r="R36" s="12"/>
    </row>
    <row r="37" spans="2:23" ht="15" customHeight="1" x14ac:dyDescent="0.25">
      <c r="H37" s="399"/>
      <c r="I37" s="382" t="s">
        <v>5</v>
      </c>
      <c r="J37" s="381" t="s">
        <v>6</v>
      </c>
      <c r="L37" s="398"/>
      <c r="M37" s="6" t="s">
        <v>9</v>
      </c>
      <c r="N37" s="12" t="s">
        <v>422</v>
      </c>
      <c r="O37" s="12"/>
      <c r="P37" s="12"/>
      <c r="Q37" s="12"/>
      <c r="R37" s="12"/>
    </row>
    <row r="38" spans="2:23" ht="15" customHeight="1" x14ac:dyDescent="0.25">
      <c r="H38" s="399"/>
      <c r="I38" s="382" t="s">
        <v>424</v>
      </c>
      <c r="J38" s="381" t="s">
        <v>425</v>
      </c>
      <c r="L38" s="398"/>
      <c r="M38" s="6" t="s">
        <v>419</v>
      </c>
      <c r="N38" s="48" t="s">
        <v>423</v>
      </c>
    </row>
    <row r="39" spans="2:23" ht="15" customHeight="1" x14ac:dyDescent="0.25">
      <c r="F39" s="5"/>
      <c r="L39" s="398"/>
      <c r="M39" s="6" t="s">
        <v>448</v>
      </c>
      <c r="N39" s="386" t="s">
        <v>449</v>
      </c>
    </row>
  </sheetData>
  <mergeCells count="53">
    <mergeCell ref="L35:L39"/>
    <mergeCell ref="H36:H38"/>
    <mergeCell ref="B31:L31"/>
    <mergeCell ref="M31:W31"/>
    <mergeCell ref="B28:L28"/>
    <mergeCell ref="M28:W28"/>
    <mergeCell ref="B29:L29"/>
    <mergeCell ref="M29:W29"/>
    <mergeCell ref="B30:L30"/>
    <mergeCell ref="M30:W30"/>
    <mergeCell ref="B16:L16"/>
    <mergeCell ref="M11:W11"/>
    <mergeCell ref="M16:W16"/>
    <mergeCell ref="B19:L19"/>
    <mergeCell ref="B20:L20"/>
    <mergeCell ref="M19:W19"/>
    <mergeCell ref="M20:W20"/>
    <mergeCell ref="B23:L23"/>
    <mergeCell ref="M21:W21"/>
    <mergeCell ref="B7:W7"/>
    <mergeCell ref="B10:W10"/>
    <mergeCell ref="B8:W8"/>
    <mergeCell ref="M15:W15"/>
    <mergeCell ref="B11:L11"/>
    <mergeCell ref="B12:L12"/>
    <mergeCell ref="B13:L13"/>
    <mergeCell ref="B14:L14"/>
    <mergeCell ref="B15:L15"/>
    <mergeCell ref="M12:W12"/>
    <mergeCell ref="M13:W13"/>
    <mergeCell ref="M14:W14"/>
    <mergeCell ref="M22:W22"/>
    <mergeCell ref="M23:W23"/>
    <mergeCell ref="M27:W27"/>
    <mergeCell ref="M17:W17"/>
    <mergeCell ref="B18:L18"/>
    <mergeCell ref="B17:L17"/>
    <mergeCell ref="B26:L26"/>
    <mergeCell ref="B27:L27"/>
    <mergeCell ref="B25:L25"/>
    <mergeCell ref="M18:W18"/>
    <mergeCell ref="M24:W24"/>
    <mergeCell ref="M25:W25"/>
    <mergeCell ref="M26:W26"/>
    <mergeCell ref="B24:L24"/>
    <mergeCell ref="B21:L21"/>
    <mergeCell ref="B22:L22"/>
    <mergeCell ref="M32:W32"/>
    <mergeCell ref="B32:L32"/>
    <mergeCell ref="M33:W33"/>
    <mergeCell ref="B33:L33"/>
    <mergeCell ref="B34:L34"/>
    <mergeCell ref="M34:W34"/>
  </mergeCells>
  <hyperlinks>
    <hyperlink ref="M16:W16" location="'Tabela 6'!A1" display="'Tabela 6'!A1"/>
    <hyperlink ref="M15:W15" location="'Tabela 5'!A1" display="'Tabela 5'!A1"/>
    <hyperlink ref="M14:W14" location="'Tabela 4'!A1" display="'Tabela 4'!A1"/>
    <hyperlink ref="M13:W13" location="'Tabela 3'!A1" display="'Tabela 3'!A1"/>
    <hyperlink ref="M12:W12" location="'Tabela 2'!A1" display="'Tabela 2'!A1"/>
    <hyperlink ref="M11:W11" location="'Tabela 1'!A1" display="'Tabela 1'!A1"/>
    <hyperlink ref="B18:L18" location="'Gráfico 8'!A1" display="'Gráfico 8'!A1"/>
    <hyperlink ref="B17:L17" location="'Gráfico 7'!A1" display="'Gráfico 7'!A1"/>
    <hyperlink ref="B16:L16" location="'Gráfico 6'!A1" display="Gráfico 6. Alíquotas combinadas das contribuições dos servidores ativos da união ao RPPS por nível de remuneração"/>
    <hyperlink ref="B15:L15" location="'Gráfico 5'!A1" display="Gráfico 5. Alíquotas efetivas das contribuições ao RGPS"/>
    <hyperlink ref="N37" r:id="rId1" display="https://www.instagram.com/ifibrasil"/>
    <hyperlink ref="B12:L12" location="'Gráfico 2'!A1" display="'Gráfico 2'!A1"/>
    <hyperlink ref="B13:L13" location="'Gráfico 3'!A1" display="Gráfico 3. Despesas previdenciárias (em % PIB)"/>
    <hyperlink ref="B14:L14" location="'Gráfico 4'!A1" display="Gráfico 4. Alíquotas efetivas das contribuições ao RPPS"/>
    <hyperlink ref="B11:L11" location="'Gráfico 1'!A1" display="'Gráfico 1'!A1"/>
    <hyperlink ref="N35" r:id="rId2" display="www.facebook.com/instituicaofiscalindependente"/>
    <hyperlink ref="N36" r:id="rId3" display="https://twitter.com/ifibrasil"/>
    <hyperlink ref="B22:L22" location="'Gráfico 12'!A1" display="'Gráfico 12'!A1"/>
    <hyperlink ref="B21:L21" location="'Gráfico 11'!A1" display="'Gráfico 11'!A1"/>
    <hyperlink ref="B20:L20" location="'Gráfico 10'!A1" display="Gráfico 10. Inflação acumulada para os próximos 12 meses - suavizada - média"/>
    <hyperlink ref="B19:L19" location="'Gráfico 9'!A1" display="Gráfico 9. Acumulado em 12 meses do saldo de admissões e desligamentos no setor formal da economia"/>
    <hyperlink ref="B25:L25" location="'Gráficos 15 e 16'!A1" display="'Gráficos 15 e 16'!A1"/>
    <hyperlink ref="B24:L24" location="'Gráficos 13 e 14'!A1" display="'Gráficos 13 e 14'!A1"/>
    <hyperlink ref="B23:L23" location="'Gráficos 13 e 14'!A1" display="'Gráficos 13 e 14'!A1"/>
    <hyperlink ref="M22:W22" location="'Tabela 12'!A1" display="'Tabela 12'!A1"/>
    <hyperlink ref="M21:W21" location="'Tabela 11'!A1" display="'Tabela 11'!A1"/>
    <hyperlink ref="M20:W20" location="'Tabela 10'!A1" display="Tabela 10. Despesas totais primárias (var.% real 1º trimestre x 1ª trimestre) – 2010 a 2019"/>
    <hyperlink ref="M19:W19" location="'Tabela 9'!A1" display="Tabela 9. Despesas acumuladas em 12 meses (R$ bilhões, a preços de mar/19)"/>
    <hyperlink ref="M25:W25" location="'Tabela 15'!A1" display="'Tabela 15'!A1"/>
    <hyperlink ref="M24:W24" location="'Tabela 14'!A1" display="'Tabela 14'!A1"/>
    <hyperlink ref="M23:W23" location="'Tabela 13'!A1" display="'Tabela 13'!A1"/>
    <hyperlink ref="M33:W33" location="'Projeções da IFI'!A1" display="Projeções da IFI"/>
    <hyperlink ref="M26:W26" location="'Tabela 16'!A1" display="'Tabela 16'!A1"/>
    <hyperlink ref="M17:W17" location="'Tabela 7'!A1" display="'Tabela 7'!A1"/>
    <hyperlink ref="M18:W18" location="'Tabela 8'!A1" display="'Tabela 8'!A1"/>
    <hyperlink ref="B26:L26" location="'Gráficos 15 e 16'!A1" display="'Gráficos 15 e 16'!A1"/>
    <hyperlink ref="M29:W29" location="'Tabela 20'!A1" display="'Tabela 20'!A1"/>
    <hyperlink ref="M28:W28" location="'Tabela 19'!A1" display="'Tabela 19'!A1"/>
    <hyperlink ref="M30:W30" location="'Tabela 21'!A1" display="'Tabela 21'!A1"/>
    <hyperlink ref="B8:W8" r:id="rId4" display="Clique aqui para acessar o RAF nº 32"/>
    <hyperlink ref="M27:W27" location="'Tabela 18'!A1" display="'Tabela 18'!A1"/>
    <hyperlink ref="B28:L28" location="'Gráfico 18'!A1" display="'Gráfico 18'!A1"/>
    <hyperlink ref="B27:L27" location="'Gráfico 17'!A1" display="'Gráfico 17'!A1"/>
    <hyperlink ref="N38" r:id="rId5" display="https://www.youtube.com/instituicaofiscalindependente"/>
    <hyperlink ref="N39" r:id="rId6" display="https://www.linkedin.com/company/institui%C3%A7%C3%A3o-fiscal-independente"/>
  </hyperlinks>
  <pageMargins left="0.511811024" right="0.511811024" top="0.78740157499999996" bottom="0.78740157499999996" header="0.31496062000000002" footer="0.31496062000000002"/>
  <pageSetup paperSize="9" orientation="portrait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B83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9.42578125" style="1" customWidth="1"/>
    <col min="2" max="2" width="15.42578125" style="1" customWidth="1"/>
    <col min="3" max="7" width="9.85546875" style="1" bestFit="1" customWidth="1"/>
    <col min="8" max="10" width="9.28515625" style="1" bestFit="1" customWidth="1"/>
    <col min="11" max="16" width="9.85546875" style="1" bestFit="1" customWidth="1"/>
    <col min="17" max="33" width="9.28515625" style="1" bestFit="1" customWidth="1"/>
    <col min="34" max="52" width="10.42578125" style="1" bestFit="1" customWidth="1"/>
    <col min="53" max="78" width="9.28515625" style="1" bestFit="1" customWidth="1"/>
    <col min="79" max="16384" width="9.140625" style="1"/>
  </cols>
  <sheetData>
    <row r="1" spans="1:2" ht="15.75" customHeight="1" x14ac:dyDescent="0.25">
      <c r="A1" s="60" t="s">
        <v>0</v>
      </c>
      <c r="B1" s="60"/>
    </row>
    <row r="3" spans="1:2" ht="32.25" customHeight="1" x14ac:dyDescent="0.25">
      <c r="A3" s="323" t="s">
        <v>435</v>
      </c>
      <c r="B3" s="32" t="s">
        <v>28</v>
      </c>
    </row>
    <row r="4" spans="1:2" x14ac:dyDescent="0.25">
      <c r="A4" s="84">
        <v>41275</v>
      </c>
      <c r="B4" s="153">
        <v>1163847</v>
      </c>
    </row>
    <row r="5" spans="1:2" x14ac:dyDescent="0.25">
      <c r="A5" s="85">
        <v>41306</v>
      </c>
      <c r="B5" s="154">
        <v>1116340</v>
      </c>
    </row>
    <row r="6" spans="1:2" x14ac:dyDescent="0.25">
      <c r="A6" s="84">
        <v>41334</v>
      </c>
      <c r="B6" s="153">
        <v>1097338</v>
      </c>
    </row>
    <row r="7" spans="1:2" x14ac:dyDescent="0.25">
      <c r="A7" s="85">
        <v>41365</v>
      </c>
      <c r="B7" s="154">
        <v>1087066</v>
      </c>
    </row>
    <row r="8" spans="1:2" x14ac:dyDescent="0.25">
      <c r="A8" s="84">
        <v>41395</v>
      </c>
      <c r="B8" s="153">
        <v>1017750</v>
      </c>
    </row>
    <row r="9" spans="1:2" x14ac:dyDescent="0.25">
      <c r="A9" s="85">
        <v>41426</v>
      </c>
      <c r="B9" s="154">
        <v>1016432</v>
      </c>
    </row>
    <row r="10" spans="1:2" x14ac:dyDescent="0.25">
      <c r="A10" s="84">
        <v>41456</v>
      </c>
      <c r="B10" s="153">
        <v>918193</v>
      </c>
    </row>
    <row r="11" spans="1:2" x14ac:dyDescent="0.25">
      <c r="A11" s="85">
        <v>41487</v>
      </c>
      <c r="B11" s="154">
        <v>937518</v>
      </c>
    </row>
    <row r="12" spans="1:2" x14ac:dyDescent="0.25">
      <c r="A12" s="84">
        <v>41518</v>
      </c>
      <c r="B12" s="153">
        <v>984573</v>
      </c>
    </row>
    <row r="13" spans="1:2" x14ac:dyDescent="0.25">
      <c r="A13" s="85">
        <v>41548</v>
      </c>
      <c r="B13" s="154">
        <v>1036889</v>
      </c>
    </row>
    <row r="14" spans="1:2" x14ac:dyDescent="0.25">
      <c r="A14" s="84">
        <v>41579</v>
      </c>
      <c r="B14" s="153">
        <v>1043918</v>
      </c>
    </row>
    <row r="15" spans="1:2" x14ac:dyDescent="0.25">
      <c r="A15" s="85">
        <v>41609</v>
      </c>
      <c r="B15" s="154">
        <v>1117171</v>
      </c>
    </row>
    <row r="16" spans="1:2" x14ac:dyDescent="0.25">
      <c r="A16" s="84">
        <v>41640</v>
      </c>
      <c r="B16" s="153">
        <v>1045848</v>
      </c>
    </row>
    <row r="17" spans="1:2" x14ac:dyDescent="0.25">
      <c r="A17" s="85">
        <v>41671</v>
      </c>
      <c r="B17" s="154">
        <v>1157709</v>
      </c>
    </row>
    <row r="18" spans="1:2" x14ac:dyDescent="0.25">
      <c r="A18" s="84">
        <v>41699</v>
      </c>
      <c r="B18" s="153">
        <v>1027406</v>
      </c>
    </row>
    <row r="19" spans="1:2" x14ac:dyDescent="0.25">
      <c r="A19" s="85">
        <v>41730</v>
      </c>
      <c r="B19" s="154">
        <v>884976</v>
      </c>
    </row>
    <row r="20" spans="1:2" x14ac:dyDescent="0.25">
      <c r="A20" s="84">
        <v>41760</v>
      </c>
      <c r="B20" s="153">
        <v>867423</v>
      </c>
    </row>
    <row r="21" spans="1:2" x14ac:dyDescent="0.25">
      <c r="A21" s="85">
        <v>41791</v>
      </c>
      <c r="B21" s="154">
        <v>763499</v>
      </c>
    </row>
    <row r="22" spans="1:2" x14ac:dyDescent="0.25">
      <c r="A22" s="84">
        <v>41821</v>
      </c>
      <c r="B22" s="153">
        <v>737097</v>
      </c>
    </row>
    <row r="23" spans="1:2" x14ac:dyDescent="0.25">
      <c r="A23" s="85">
        <v>41852</v>
      </c>
      <c r="B23" s="154">
        <v>698475</v>
      </c>
    </row>
    <row r="24" spans="1:2" x14ac:dyDescent="0.25">
      <c r="A24" s="84">
        <v>41883</v>
      </c>
      <c r="B24" s="153">
        <v>596363</v>
      </c>
    </row>
    <row r="25" spans="1:2" x14ac:dyDescent="0.25">
      <c r="A25" s="85">
        <v>41913</v>
      </c>
      <c r="B25" s="154">
        <v>473796</v>
      </c>
    </row>
    <row r="26" spans="1:2" x14ac:dyDescent="0.25">
      <c r="A26" s="84">
        <v>41944</v>
      </c>
      <c r="B26" s="153">
        <v>430463</v>
      </c>
    </row>
    <row r="27" spans="1:2" x14ac:dyDescent="0.25">
      <c r="A27" s="85">
        <v>41974</v>
      </c>
      <c r="B27" s="154">
        <v>396993</v>
      </c>
    </row>
    <row r="28" spans="1:2" x14ac:dyDescent="0.25">
      <c r="A28" s="84">
        <v>42005</v>
      </c>
      <c r="B28" s="153">
        <v>245996</v>
      </c>
    </row>
    <row r="29" spans="1:2" x14ac:dyDescent="0.25">
      <c r="A29" s="85">
        <v>42036</v>
      </c>
      <c r="B29" s="154">
        <v>-47228</v>
      </c>
    </row>
    <row r="30" spans="1:2" x14ac:dyDescent="0.25">
      <c r="A30" s="84">
        <v>42064</v>
      </c>
      <c r="B30" s="153">
        <v>-48678</v>
      </c>
    </row>
    <row r="31" spans="1:2" x14ac:dyDescent="0.25">
      <c r="A31" s="85">
        <v>42095</v>
      </c>
      <c r="B31" s="154">
        <v>-263493</v>
      </c>
    </row>
    <row r="32" spans="1:2" x14ac:dyDescent="0.25">
      <c r="A32" s="84">
        <v>42125</v>
      </c>
      <c r="B32" s="153">
        <v>-452835</v>
      </c>
    </row>
    <row r="33" spans="1:2" x14ac:dyDescent="0.25">
      <c r="A33" s="85">
        <v>42156</v>
      </c>
      <c r="B33" s="154">
        <v>-601924</v>
      </c>
    </row>
    <row r="34" spans="1:2" x14ac:dyDescent="0.25">
      <c r="A34" s="84">
        <v>42186</v>
      </c>
      <c r="B34" s="153">
        <v>-778731</v>
      </c>
    </row>
    <row r="35" spans="1:2" x14ac:dyDescent="0.25">
      <c r="A35" s="85">
        <v>42217</v>
      </c>
      <c r="B35" s="154">
        <v>-985669</v>
      </c>
    </row>
    <row r="36" spans="1:2" x14ac:dyDescent="0.25">
      <c r="A36" s="84">
        <v>42248</v>
      </c>
      <c r="B36" s="153">
        <v>-1238628</v>
      </c>
    </row>
    <row r="37" spans="1:2" x14ac:dyDescent="0.25">
      <c r="A37" s="85">
        <v>42278</v>
      </c>
      <c r="B37" s="154">
        <v>-1381992</v>
      </c>
    </row>
    <row r="38" spans="1:2" x14ac:dyDescent="0.25">
      <c r="A38" s="84">
        <v>42309</v>
      </c>
      <c r="B38" s="153">
        <v>-1527463</v>
      </c>
    </row>
    <row r="39" spans="1:2" x14ac:dyDescent="0.25">
      <c r="A39" s="85">
        <v>42339</v>
      </c>
      <c r="B39" s="154">
        <v>-1552953</v>
      </c>
    </row>
    <row r="40" spans="1:2" x14ac:dyDescent="0.25">
      <c r="A40" s="84">
        <v>42370</v>
      </c>
      <c r="B40" s="153">
        <v>-1590822</v>
      </c>
    </row>
    <row r="41" spans="1:2" x14ac:dyDescent="0.25">
      <c r="A41" s="85">
        <v>42401</v>
      </c>
      <c r="B41" s="154">
        <v>-1706695</v>
      </c>
    </row>
    <row r="42" spans="1:2" x14ac:dyDescent="0.25">
      <c r="A42" s="84">
        <v>42430</v>
      </c>
      <c r="B42" s="153">
        <v>-1853076</v>
      </c>
    </row>
    <row r="43" spans="1:2" x14ac:dyDescent="0.25">
      <c r="A43" s="85">
        <v>42461</v>
      </c>
      <c r="B43" s="154">
        <v>-1825609</v>
      </c>
    </row>
    <row r="44" spans="1:2" x14ac:dyDescent="0.25">
      <c r="A44" s="84">
        <v>42491</v>
      </c>
      <c r="B44" s="153">
        <v>-1781906</v>
      </c>
    </row>
    <row r="45" spans="1:2" x14ac:dyDescent="0.25">
      <c r="A45" s="85">
        <v>42522</v>
      </c>
      <c r="B45" s="154">
        <v>-1765024</v>
      </c>
    </row>
    <row r="46" spans="1:2" x14ac:dyDescent="0.25">
      <c r="A46" s="84">
        <v>42552</v>
      </c>
      <c r="B46" s="153">
        <v>-1706459</v>
      </c>
    </row>
    <row r="47" spans="1:2" x14ac:dyDescent="0.25">
      <c r="A47" s="85">
        <v>42583</v>
      </c>
      <c r="B47" s="154">
        <v>-1656144</v>
      </c>
    </row>
    <row r="48" spans="1:2" x14ac:dyDescent="0.25">
      <c r="A48" s="84">
        <v>42614</v>
      </c>
      <c r="B48" s="153">
        <v>-1599733</v>
      </c>
    </row>
    <row r="49" spans="1:2" x14ac:dyDescent="0.25">
      <c r="A49" s="85">
        <v>42644</v>
      </c>
      <c r="B49" s="154">
        <v>-1500467</v>
      </c>
    </row>
    <row r="50" spans="1:2" x14ac:dyDescent="0.25">
      <c r="A50" s="84">
        <v>42675</v>
      </c>
      <c r="B50" s="153">
        <v>-1472619</v>
      </c>
    </row>
    <row r="51" spans="1:2" x14ac:dyDescent="0.25">
      <c r="A51" s="85">
        <v>42705</v>
      </c>
      <c r="B51" s="154">
        <v>-1321994</v>
      </c>
    </row>
    <row r="52" spans="1:2" x14ac:dyDescent="0.25">
      <c r="A52" s="84">
        <v>42736</v>
      </c>
      <c r="B52" s="153">
        <v>-1280863</v>
      </c>
    </row>
    <row r="53" spans="1:2" x14ac:dyDescent="0.25">
      <c r="A53" s="85">
        <v>42767</v>
      </c>
      <c r="B53" s="154">
        <v>-1148845</v>
      </c>
    </row>
    <row r="54" spans="1:2" x14ac:dyDescent="0.25">
      <c r="A54" s="84">
        <v>42795</v>
      </c>
      <c r="B54" s="153">
        <v>-1090429</v>
      </c>
    </row>
    <row r="55" spans="1:2" x14ac:dyDescent="0.25">
      <c r="A55" s="85">
        <v>42826</v>
      </c>
      <c r="B55" s="154">
        <v>-969896</v>
      </c>
    </row>
    <row r="56" spans="1:2" x14ac:dyDescent="0.25">
      <c r="A56" s="84">
        <v>42856</v>
      </c>
      <c r="B56" s="153">
        <v>-853665</v>
      </c>
    </row>
    <row r="57" spans="1:2" x14ac:dyDescent="0.25">
      <c r="A57" s="85">
        <v>42887</v>
      </c>
      <c r="B57" s="154">
        <v>-749060</v>
      </c>
    </row>
    <row r="58" spans="1:2" x14ac:dyDescent="0.25">
      <c r="A58" s="84">
        <v>42917</v>
      </c>
      <c r="B58" s="153">
        <v>-618688</v>
      </c>
    </row>
    <row r="59" spans="1:2" x14ac:dyDescent="0.25">
      <c r="A59" s="85">
        <v>42948</v>
      </c>
      <c r="B59" s="154">
        <v>-544658</v>
      </c>
    </row>
    <row r="60" spans="1:2" x14ac:dyDescent="0.25">
      <c r="A60" s="84">
        <v>42979</v>
      </c>
      <c r="B60" s="153">
        <v>-466654</v>
      </c>
    </row>
    <row r="61" spans="1:2" x14ac:dyDescent="0.25">
      <c r="A61" s="85">
        <v>43009</v>
      </c>
      <c r="B61" s="154">
        <v>-294305</v>
      </c>
    </row>
    <row r="62" spans="1:2" x14ac:dyDescent="0.25">
      <c r="A62" s="84">
        <v>43040</v>
      </c>
      <c r="B62" s="153">
        <v>-178528</v>
      </c>
    </row>
    <row r="63" spans="1:2" x14ac:dyDescent="0.25">
      <c r="A63" s="85">
        <v>43070</v>
      </c>
      <c r="B63" s="154">
        <v>-20832</v>
      </c>
    </row>
    <row r="64" spans="1:2" x14ac:dyDescent="0.25">
      <c r="A64" s="84">
        <v>43101</v>
      </c>
      <c r="B64" s="153">
        <v>83539</v>
      </c>
    </row>
    <row r="65" spans="1:2" x14ac:dyDescent="0.25">
      <c r="A65" s="85">
        <v>43132</v>
      </c>
      <c r="B65" s="154">
        <v>102494</v>
      </c>
    </row>
    <row r="66" spans="1:2" x14ac:dyDescent="0.25">
      <c r="A66" s="84">
        <v>43160</v>
      </c>
      <c r="B66" s="153">
        <v>223367</v>
      </c>
    </row>
    <row r="67" spans="1:2" x14ac:dyDescent="0.25">
      <c r="A67" s="85">
        <v>43191</v>
      </c>
      <c r="B67" s="154">
        <v>283118</v>
      </c>
    </row>
    <row r="68" spans="1:2" x14ac:dyDescent="0.25">
      <c r="A68" s="84">
        <v>43221</v>
      </c>
      <c r="B68" s="153">
        <v>284875</v>
      </c>
    </row>
    <row r="69" spans="1:2" x14ac:dyDescent="0.25">
      <c r="A69" s="85">
        <v>43252</v>
      </c>
      <c r="B69" s="154">
        <v>280093</v>
      </c>
    </row>
    <row r="70" spans="1:2" x14ac:dyDescent="0.25">
      <c r="A70" s="84">
        <v>43282</v>
      </c>
      <c r="B70" s="153">
        <v>286121</v>
      </c>
    </row>
    <row r="71" spans="1:2" x14ac:dyDescent="0.25">
      <c r="A71" s="85">
        <v>43313</v>
      </c>
      <c r="B71" s="154">
        <v>356852</v>
      </c>
    </row>
    <row r="72" spans="1:2" x14ac:dyDescent="0.25">
      <c r="A72" s="84">
        <v>43344</v>
      </c>
      <c r="B72" s="153">
        <v>459217</v>
      </c>
    </row>
    <row r="73" spans="1:2" x14ac:dyDescent="0.25">
      <c r="A73" s="85">
        <v>43374</v>
      </c>
      <c r="B73" s="154">
        <v>444483</v>
      </c>
    </row>
    <row r="74" spans="1:2" x14ac:dyDescent="0.25">
      <c r="A74" s="84">
        <v>43405</v>
      </c>
      <c r="B74" s="153">
        <v>517733</v>
      </c>
    </row>
    <row r="75" spans="1:2" x14ac:dyDescent="0.25">
      <c r="A75" s="85">
        <v>43435</v>
      </c>
      <c r="B75" s="154">
        <v>529554</v>
      </c>
    </row>
    <row r="76" spans="1:2" x14ac:dyDescent="0.25">
      <c r="A76" s="84">
        <v>43466</v>
      </c>
      <c r="B76" s="153">
        <v>471741</v>
      </c>
    </row>
    <row r="77" spans="1:2" x14ac:dyDescent="0.25">
      <c r="A77" s="85">
        <v>43497</v>
      </c>
      <c r="B77" s="154">
        <v>575226</v>
      </c>
    </row>
    <row r="78" spans="1:2" x14ac:dyDescent="0.25">
      <c r="A78" s="84">
        <v>43525</v>
      </c>
      <c r="B78" s="153">
        <v>472117</v>
      </c>
    </row>
    <row r="79" spans="1:2" x14ac:dyDescent="0.25">
      <c r="A79" s="85">
        <v>43556</v>
      </c>
      <c r="B79" s="154">
        <v>477896</v>
      </c>
    </row>
    <row r="80" spans="1:2" x14ac:dyDescent="0.25">
      <c r="A80" s="84">
        <v>43586</v>
      </c>
      <c r="B80" s="153">
        <v>474299</v>
      </c>
    </row>
    <row r="81" spans="1:2" x14ac:dyDescent="0.25">
      <c r="A81" s="85">
        <v>43617</v>
      </c>
      <c r="B81" s="154">
        <v>524931</v>
      </c>
    </row>
    <row r="82" spans="1:2" ht="15.75" thickBot="1" x14ac:dyDescent="0.3">
      <c r="A82" s="88">
        <v>43647</v>
      </c>
      <c r="B82" s="155">
        <v>521542</v>
      </c>
    </row>
    <row r="83" spans="1:2" ht="48.75" customHeight="1" x14ac:dyDescent="0.25">
      <c r="A83" s="384" t="s">
        <v>213</v>
      </c>
      <c r="B83" s="138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EX60"/>
  <sheetViews>
    <sheetView zoomScaleNormal="100" workbookViewId="0">
      <pane ySplit="3" topLeftCell="A4" activePane="bottomLeft" state="frozen"/>
      <selection pane="bottomLeft" sqref="A1:B1"/>
    </sheetView>
  </sheetViews>
  <sheetFormatPr defaultRowHeight="15" x14ac:dyDescent="0.25"/>
  <cols>
    <col min="1" max="1" width="11.5703125" style="1" customWidth="1"/>
    <col min="2" max="2" width="25" style="1" customWidth="1"/>
    <col min="3" max="3" width="9.140625" style="1"/>
    <col min="4" max="4" width="15" style="1" bestFit="1" customWidth="1"/>
    <col min="5" max="5" width="9.42578125" style="1" bestFit="1" customWidth="1"/>
    <col min="6" max="23" width="8.7109375" style="1" bestFit="1" customWidth="1"/>
    <col min="24" max="31" width="9.42578125" style="1" bestFit="1" customWidth="1"/>
    <col min="32" max="132" width="9.28515625" style="1" bestFit="1" customWidth="1"/>
    <col min="133" max="16384" width="9.140625" style="1"/>
  </cols>
  <sheetData>
    <row r="1" spans="1:154" x14ac:dyDescent="0.25">
      <c r="A1" s="406" t="s">
        <v>0</v>
      </c>
      <c r="B1" s="406"/>
      <c r="E1" s="156"/>
    </row>
    <row r="2" spans="1:154" s="29" customFormat="1" ht="12" x14ac:dyDescent="0.2"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</row>
    <row r="3" spans="1:154" s="29" customFormat="1" ht="49.5" customHeight="1" x14ac:dyDescent="0.2">
      <c r="A3" s="317" t="s">
        <v>437</v>
      </c>
      <c r="B3" s="385" t="s">
        <v>436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</row>
    <row r="4" spans="1:154" x14ac:dyDescent="0.25">
      <c r="A4" s="84">
        <v>42005</v>
      </c>
      <c r="B4" s="87">
        <v>6.6361904761904764</v>
      </c>
    </row>
    <row r="5" spans="1:154" x14ac:dyDescent="0.25">
      <c r="A5" s="85">
        <v>42036</v>
      </c>
      <c r="B5" s="161">
        <v>6.5377777777777775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</row>
    <row r="6" spans="1:154" x14ac:dyDescent="0.25">
      <c r="A6" s="84">
        <v>42064</v>
      </c>
      <c r="B6" s="87">
        <v>6.4931818181818191</v>
      </c>
      <c r="AG6" s="160"/>
    </row>
    <row r="7" spans="1:154" x14ac:dyDescent="0.25">
      <c r="A7" s="85">
        <v>42095</v>
      </c>
      <c r="B7" s="161">
        <v>6.0744999999999987</v>
      </c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</row>
    <row r="8" spans="1:154" x14ac:dyDescent="0.25">
      <c r="A8" s="84">
        <v>42125</v>
      </c>
      <c r="B8" s="87">
        <v>6.0045000000000019</v>
      </c>
    </row>
    <row r="9" spans="1:154" x14ac:dyDescent="0.25">
      <c r="A9" s="85">
        <v>42156</v>
      </c>
      <c r="B9" s="161">
        <v>6.0595238095238093</v>
      </c>
    </row>
    <row r="10" spans="1:154" x14ac:dyDescent="0.25">
      <c r="A10" s="84">
        <v>42186</v>
      </c>
      <c r="B10" s="87">
        <v>5.8221739130434784</v>
      </c>
    </row>
    <row r="11" spans="1:154" x14ac:dyDescent="0.25">
      <c r="A11" s="85">
        <v>42217</v>
      </c>
      <c r="B11" s="161">
        <v>5.6614285714285701</v>
      </c>
    </row>
    <row r="12" spans="1:154" x14ac:dyDescent="0.25">
      <c r="A12" s="84">
        <v>42248</v>
      </c>
      <c r="B12" s="87">
        <v>5.8619047619047633</v>
      </c>
    </row>
    <row r="13" spans="1:154" x14ac:dyDescent="0.25">
      <c r="A13" s="85">
        <v>42278</v>
      </c>
      <c r="B13" s="161">
        <v>6.3523809523809511</v>
      </c>
    </row>
    <row r="14" spans="1:154" x14ac:dyDescent="0.25">
      <c r="A14" s="84">
        <v>42309</v>
      </c>
      <c r="B14" s="87">
        <v>6.7804999999999982</v>
      </c>
    </row>
    <row r="15" spans="1:154" x14ac:dyDescent="0.25">
      <c r="A15" s="85">
        <v>42339</v>
      </c>
      <c r="B15" s="161">
        <v>6.9572727272727271</v>
      </c>
    </row>
    <row r="16" spans="1:154" x14ac:dyDescent="0.25">
      <c r="A16" s="84">
        <v>42370</v>
      </c>
      <c r="B16" s="87">
        <v>6.8920000000000003</v>
      </c>
    </row>
    <row r="17" spans="1:2" x14ac:dyDescent="0.25">
      <c r="A17" s="85">
        <v>42401</v>
      </c>
      <c r="B17" s="161">
        <v>6.852631578947368</v>
      </c>
    </row>
    <row r="18" spans="1:2" x14ac:dyDescent="0.25">
      <c r="A18" s="84">
        <v>42430</v>
      </c>
      <c r="B18" s="87">
        <v>6.6336363636363638</v>
      </c>
    </row>
    <row r="19" spans="1:2" x14ac:dyDescent="0.25">
      <c r="A19" s="85">
        <v>42461</v>
      </c>
      <c r="B19" s="161">
        <v>6.3474999999999993</v>
      </c>
    </row>
    <row r="20" spans="1:2" x14ac:dyDescent="0.25">
      <c r="A20" s="84">
        <v>42491</v>
      </c>
      <c r="B20" s="87">
        <v>6.0566666666666649</v>
      </c>
    </row>
    <row r="21" spans="1:2" x14ac:dyDescent="0.25">
      <c r="A21" s="85">
        <v>42522</v>
      </c>
      <c r="B21" s="161">
        <v>5.9277272727272727</v>
      </c>
    </row>
    <row r="22" spans="1:2" x14ac:dyDescent="0.25">
      <c r="A22" s="84">
        <v>42552</v>
      </c>
      <c r="B22" s="87">
        <v>5.7409523809523808</v>
      </c>
    </row>
    <row r="23" spans="1:2" x14ac:dyDescent="0.25">
      <c r="A23" s="85">
        <v>42583</v>
      </c>
      <c r="B23" s="161">
        <v>5.4047826086956521</v>
      </c>
    </row>
    <row r="24" spans="1:2" x14ac:dyDescent="0.25">
      <c r="A24" s="84">
        <v>42614</v>
      </c>
      <c r="B24" s="87">
        <v>5.2133333333333338</v>
      </c>
    </row>
    <row r="25" spans="1:2" x14ac:dyDescent="0.25">
      <c r="A25" s="85">
        <v>42644</v>
      </c>
      <c r="B25" s="161">
        <v>5.0495000000000001</v>
      </c>
    </row>
    <row r="26" spans="1:2" x14ac:dyDescent="0.25">
      <c r="A26" s="84">
        <v>42675</v>
      </c>
      <c r="B26" s="87">
        <v>4.9385000000000012</v>
      </c>
    </row>
    <row r="27" spans="1:2" x14ac:dyDescent="0.25">
      <c r="A27" s="85">
        <v>42705</v>
      </c>
      <c r="B27" s="161">
        <v>4.8357142857142854</v>
      </c>
    </row>
    <row r="28" spans="1:2" x14ac:dyDescent="0.25">
      <c r="A28" s="84">
        <v>42736</v>
      </c>
      <c r="B28" s="87">
        <v>4.8027272727272718</v>
      </c>
    </row>
    <row r="29" spans="1:2" x14ac:dyDescent="0.25">
      <c r="A29" s="85">
        <v>42767</v>
      </c>
      <c r="B29" s="161">
        <v>4.6577777777777776</v>
      </c>
    </row>
    <row r="30" spans="1:2" x14ac:dyDescent="0.25">
      <c r="A30" s="84">
        <v>42795</v>
      </c>
      <c r="B30" s="87">
        <v>4.5634782608695659</v>
      </c>
    </row>
    <row r="31" spans="1:2" x14ac:dyDescent="0.25">
      <c r="A31" s="85">
        <v>42826</v>
      </c>
      <c r="B31" s="161">
        <v>4.5666666666666664</v>
      </c>
    </row>
    <row r="32" spans="1:2" x14ac:dyDescent="0.25">
      <c r="A32" s="84">
        <v>42856</v>
      </c>
      <c r="B32" s="87">
        <v>4.622727272727273</v>
      </c>
    </row>
    <row r="33" spans="1:2" x14ac:dyDescent="0.25">
      <c r="A33" s="85">
        <v>42887</v>
      </c>
      <c r="B33" s="161">
        <v>4.4266666666666676</v>
      </c>
    </row>
    <row r="34" spans="1:2" x14ac:dyDescent="0.25">
      <c r="A34" s="84">
        <v>42917</v>
      </c>
      <c r="B34" s="87">
        <v>4.4204761904761902</v>
      </c>
    </row>
    <row r="35" spans="1:2" x14ac:dyDescent="0.25">
      <c r="A35" s="85">
        <v>42948</v>
      </c>
      <c r="B35" s="161">
        <v>4.4121739130434783</v>
      </c>
    </row>
    <row r="36" spans="1:2" x14ac:dyDescent="0.25">
      <c r="A36" s="84">
        <v>42979</v>
      </c>
      <c r="B36" s="87">
        <v>4.072000000000001</v>
      </c>
    </row>
    <row r="37" spans="1:2" x14ac:dyDescent="0.25">
      <c r="A37" s="85">
        <v>43009</v>
      </c>
      <c r="B37" s="161">
        <v>4.0514285714285707</v>
      </c>
    </row>
    <row r="38" spans="1:2" x14ac:dyDescent="0.25">
      <c r="A38" s="84">
        <v>43040</v>
      </c>
      <c r="B38" s="87">
        <v>4.0424999999999995</v>
      </c>
    </row>
    <row r="39" spans="1:2" x14ac:dyDescent="0.25">
      <c r="A39" s="85">
        <v>43070</v>
      </c>
      <c r="B39" s="161">
        <v>3.926000000000001</v>
      </c>
    </row>
    <row r="40" spans="1:2" x14ac:dyDescent="0.25">
      <c r="A40" s="84">
        <v>43101</v>
      </c>
      <c r="B40" s="87">
        <v>3.9895454545454538</v>
      </c>
    </row>
    <row r="41" spans="1:2" x14ac:dyDescent="0.25">
      <c r="A41" s="85">
        <v>43132</v>
      </c>
      <c r="B41" s="161">
        <v>4.0216666666666656</v>
      </c>
    </row>
    <row r="42" spans="1:2" x14ac:dyDescent="0.25">
      <c r="A42" s="84">
        <v>43160</v>
      </c>
      <c r="B42" s="87">
        <v>3.978095238095237</v>
      </c>
    </row>
    <row r="43" spans="1:2" x14ac:dyDescent="0.25">
      <c r="A43" s="85">
        <v>43191</v>
      </c>
      <c r="B43" s="161">
        <v>4.0552380952380949</v>
      </c>
    </row>
    <row r="44" spans="1:2" x14ac:dyDescent="0.25">
      <c r="A44" s="84">
        <v>43221</v>
      </c>
      <c r="B44" s="87">
        <v>4.2204761904761909</v>
      </c>
    </row>
    <row r="45" spans="1:2" x14ac:dyDescent="0.25">
      <c r="A45" s="85">
        <v>43252</v>
      </c>
      <c r="B45" s="161">
        <v>4.3285714285714292</v>
      </c>
    </row>
    <row r="46" spans="1:2" x14ac:dyDescent="0.25">
      <c r="A46" s="84">
        <v>43282</v>
      </c>
      <c r="B46" s="87">
        <v>3.7977272727272724</v>
      </c>
    </row>
    <row r="47" spans="1:2" x14ac:dyDescent="0.25">
      <c r="A47" s="85">
        <v>43313</v>
      </c>
      <c r="B47" s="161">
        <v>3.7108695652173918</v>
      </c>
    </row>
    <row r="48" spans="1:2" x14ac:dyDescent="0.25">
      <c r="A48" s="84">
        <v>43344</v>
      </c>
      <c r="B48" s="87">
        <v>3.9599999999999991</v>
      </c>
    </row>
    <row r="49" spans="1:2" x14ac:dyDescent="0.25">
      <c r="A49" s="85">
        <v>43374</v>
      </c>
      <c r="B49" s="161">
        <v>3.9963636363636366</v>
      </c>
    </row>
    <row r="50" spans="1:2" x14ac:dyDescent="0.25">
      <c r="A50" s="84">
        <v>43405</v>
      </c>
      <c r="B50" s="87">
        <v>3.7679999999999993</v>
      </c>
    </row>
    <row r="51" spans="1:2" x14ac:dyDescent="0.25">
      <c r="A51" s="85">
        <v>43435</v>
      </c>
      <c r="B51" s="161">
        <v>3.8300000000000005</v>
      </c>
    </row>
    <row r="52" spans="1:2" x14ac:dyDescent="0.25">
      <c r="A52" s="84">
        <v>43466</v>
      </c>
      <c r="B52" s="87">
        <v>4.0118181818181817</v>
      </c>
    </row>
    <row r="53" spans="1:2" x14ac:dyDescent="0.25">
      <c r="A53" s="85">
        <v>43497</v>
      </c>
      <c r="B53" s="161">
        <v>3.9729999999999981</v>
      </c>
    </row>
    <row r="54" spans="1:2" x14ac:dyDescent="0.25">
      <c r="A54" s="84">
        <v>43525</v>
      </c>
      <c r="B54" s="87">
        <v>3.9652631578947379</v>
      </c>
    </row>
    <row r="55" spans="1:2" x14ac:dyDescent="0.25">
      <c r="A55" s="85">
        <v>43556</v>
      </c>
      <c r="B55" s="161">
        <v>3.7109523809523806</v>
      </c>
    </row>
    <row r="56" spans="1:2" x14ac:dyDescent="0.25">
      <c r="A56" s="84">
        <v>43586</v>
      </c>
      <c r="B56" s="87">
        <v>3.5786363636363636</v>
      </c>
    </row>
    <row r="57" spans="1:2" x14ac:dyDescent="0.25">
      <c r="A57" s="85">
        <v>43617</v>
      </c>
      <c r="B57" s="161">
        <v>3.5905263157894738</v>
      </c>
    </row>
    <row r="58" spans="1:2" x14ac:dyDescent="0.25">
      <c r="A58" s="84">
        <v>43647</v>
      </c>
      <c r="B58" s="87">
        <v>3.6813043478260865</v>
      </c>
    </row>
    <row r="59" spans="1:2" ht="15.75" thickBot="1" x14ac:dyDescent="0.3">
      <c r="A59" s="294">
        <v>43678</v>
      </c>
      <c r="B59" s="162">
        <v>3.6077272727272738</v>
      </c>
    </row>
    <row r="60" spans="1:2" ht="30.75" customHeight="1" x14ac:dyDescent="0.25">
      <c r="A60" s="384" t="s">
        <v>214</v>
      </c>
      <c r="B60" s="139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5D89"/>
  </sheetPr>
  <dimension ref="A1:I122"/>
  <sheetViews>
    <sheetView zoomScale="90" zoomScaleNormal="90" workbookViewId="0">
      <pane ySplit="4" topLeftCell="A5" activePane="bottomLeft" state="frozen"/>
      <selection pane="bottomLeft"/>
    </sheetView>
  </sheetViews>
  <sheetFormatPr defaultRowHeight="15" x14ac:dyDescent="0.25"/>
  <cols>
    <col min="1" max="1" width="21.7109375" style="1" customWidth="1"/>
    <col min="2" max="2" width="12.5703125" style="1" customWidth="1"/>
    <col min="3" max="3" width="9.42578125" style="1" customWidth="1"/>
    <col min="4" max="4" width="14.7109375" style="1" customWidth="1"/>
    <col min="5" max="5" width="14.85546875" style="1" customWidth="1"/>
    <col min="6" max="6" width="13.140625" style="1" customWidth="1"/>
    <col min="7" max="7" width="11.28515625" style="1" customWidth="1"/>
    <col min="8" max="8" width="16.140625" style="1" customWidth="1"/>
    <col min="9" max="9" width="16.85546875" style="1" customWidth="1"/>
    <col min="10" max="16384" width="9.140625" style="1"/>
  </cols>
  <sheetData>
    <row r="1" spans="1:9" x14ac:dyDescent="0.25">
      <c r="A1" s="60" t="s">
        <v>0</v>
      </c>
      <c r="B1" s="309"/>
    </row>
    <row r="2" spans="1:9" x14ac:dyDescent="0.25">
      <c r="C2" s="1">
        <v>61697</v>
      </c>
    </row>
    <row r="3" spans="1:9" ht="24.75" customHeight="1" x14ac:dyDescent="0.25">
      <c r="A3" s="407" t="s">
        <v>302</v>
      </c>
      <c r="B3" s="389" t="s">
        <v>301</v>
      </c>
      <c r="C3" s="390"/>
      <c r="D3" s="390"/>
      <c r="E3" s="390"/>
      <c r="F3" s="390"/>
      <c r="G3" s="391" t="s">
        <v>300</v>
      </c>
      <c r="H3" s="392"/>
      <c r="I3" s="392"/>
    </row>
    <row r="4" spans="1:9" ht="30" customHeight="1" x14ac:dyDescent="0.25">
      <c r="A4" s="407"/>
      <c r="B4" s="288" t="s">
        <v>273</v>
      </c>
      <c r="C4" s="284" t="s">
        <v>64</v>
      </c>
      <c r="D4" s="284" t="s">
        <v>274</v>
      </c>
      <c r="E4" s="284" t="s">
        <v>70</v>
      </c>
      <c r="F4" s="284" t="s">
        <v>69</v>
      </c>
      <c r="G4" s="285" t="s">
        <v>64</v>
      </c>
      <c r="H4" s="285" t="s">
        <v>275</v>
      </c>
      <c r="I4" s="286" t="s">
        <v>276</v>
      </c>
    </row>
    <row r="5" spans="1:9" x14ac:dyDescent="0.25">
      <c r="A5" s="292">
        <v>40179</v>
      </c>
      <c r="B5" s="279">
        <v>86414.089257787578</v>
      </c>
      <c r="C5" s="279">
        <f>+B5</f>
        <v>86414.089257787578</v>
      </c>
      <c r="D5" s="279">
        <v>9772.9191993426084</v>
      </c>
      <c r="E5" s="279">
        <f>+D5</f>
        <v>9772.9191993426084</v>
      </c>
      <c r="F5" s="280">
        <f>C5-E5</f>
        <v>76641.170058444972</v>
      </c>
      <c r="G5" s="33"/>
      <c r="H5" s="33"/>
      <c r="I5" s="33"/>
    </row>
    <row r="6" spans="1:9" x14ac:dyDescent="0.25">
      <c r="A6" s="293">
        <v>40210</v>
      </c>
      <c r="B6" s="281">
        <v>77695.834455949283</v>
      </c>
      <c r="C6" s="281">
        <f>+B6</f>
        <v>77695.834455949283</v>
      </c>
      <c r="D6" s="281">
        <v>7399.8711561683467</v>
      </c>
      <c r="E6" s="281">
        <f t="shared" ref="E6:E69" si="0">+D6</f>
        <v>7399.8711561683467</v>
      </c>
      <c r="F6" s="282">
        <f t="shared" ref="F6:F69" si="1">C6-E6</f>
        <v>70295.963299780939</v>
      </c>
      <c r="G6" s="289"/>
      <c r="H6" s="289"/>
      <c r="I6" s="289"/>
    </row>
    <row r="7" spans="1:9" x14ac:dyDescent="0.25">
      <c r="A7" s="292">
        <v>40238</v>
      </c>
      <c r="B7" s="279">
        <v>99038.330293945546</v>
      </c>
      <c r="C7" s="279">
        <f t="shared" ref="C7:C70" si="2">+B7</f>
        <v>99038.330293945546</v>
      </c>
      <c r="D7" s="279">
        <v>13194.080874262298</v>
      </c>
      <c r="E7" s="279">
        <f t="shared" si="0"/>
        <v>13194.080874262298</v>
      </c>
      <c r="F7" s="280">
        <f t="shared" si="1"/>
        <v>85844.249419683241</v>
      </c>
      <c r="G7" s="33"/>
      <c r="H7" s="33"/>
      <c r="I7" s="33"/>
    </row>
    <row r="8" spans="1:9" x14ac:dyDescent="0.25">
      <c r="A8" s="293">
        <v>40269</v>
      </c>
      <c r="B8" s="281">
        <v>86873.55328011002</v>
      </c>
      <c r="C8" s="281">
        <f t="shared" si="2"/>
        <v>86873.55328011002</v>
      </c>
      <c r="D8" s="281">
        <v>10357.611826108408</v>
      </c>
      <c r="E8" s="281">
        <f t="shared" si="0"/>
        <v>10357.611826108408</v>
      </c>
      <c r="F8" s="282">
        <f t="shared" si="1"/>
        <v>76515.941454001615</v>
      </c>
      <c r="G8" s="289"/>
      <c r="H8" s="289"/>
      <c r="I8" s="289"/>
    </row>
    <row r="9" spans="1:9" x14ac:dyDescent="0.25">
      <c r="A9" s="292">
        <v>40299</v>
      </c>
      <c r="B9" s="279">
        <v>88520.889037769375</v>
      </c>
      <c r="C9" s="279">
        <f t="shared" si="2"/>
        <v>88520.889037769375</v>
      </c>
      <c r="D9" s="279">
        <v>11795.753105357835</v>
      </c>
      <c r="E9" s="279">
        <f t="shared" si="0"/>
        <v>11795.753105357835</v>
      </c>
      <c r="F9" s="280">
        <f t="shared" si="1"/>
        <v>76725.135932411533</v>
      </c>
      <c r="G9" s="33"/>
      <c r="H9" s="33"/>
      <c r="I9" s="33"/>
    </row>
    <row r="10" spans="1:9" x14ac:dyDescent="0.25">
      <c r="A10" s="293">
        <v>40330</v>
      </c>
      <c r="B10" s="281">
        <v>84195.534114929687</v>
      </c>
      <c r="C10" s="281">
        <f t="shared" si="2"/>
        <v>84195.534114929687</v>
      </c>
      <c r="D10" s="281">
        <v>11539.323406392441</v>
      </c>
      <c r="E10" s="281">
        <f t="shared" si="0"/>
        <v>11539.323406392441</v>
      </c>
      <c r="F10" s="282">
        <f t="shared" si="1"/>
        <v>72656.210708537241</v>
      </c>
      <c r="G10" s="289"/>
      <c r="H10" s="289"/>
      <c r="I10" s="289"/>
    </row>
    <row r="11" spans="1:9" x14ac:dyDescent="0.25">
      <c r="A11" s="292">
        <v>40360</v>
      </c>
      <c r="B11" s="279">
        <v>99326.971587135515</v>
      </c>
      <c r="C11" s="279">
        <f t="shared" si="2"/>
        <v>99326.971587135515</v>
      </c>
      <c r="D11" s="279">
        <v>13598.320361561387</v>
      </c>
      <c r="E11" s="279">
        <f t="shared" si="0"/>
        <v>13598.320361561387</v>
      </c>
      <c r="F11" s="280">
        <f t="shared" si="1"/>
        <v>85728.651225574125</v>
      </c>
      <c r="G11" s="33"/>
      <c r="H11" s="33"/>
      <c r="I11" s="33"/>
    </row>
    <row r="12" spans="1:9" x14ac:dyDescent="0.25">
      <c r="A12" s="293">
        <v>40391</v>
      </c>
      <c r="B12" s="281">
        <v>90971.926952669513</v>
      </c>
      <c r="C12" s="281">
        <f t="shared" si="2"/>
        <v>90971.926952669513</v>
      </c>
      <c r="D12" s="281">
        <v>9064.5868145423938</v>
      </c>
      <c r="E12" s="281">
        <f t="shared" si="0"/>
        <v>9064.5868145423938</v>
      </c>
      <c r="F12" s="282">
        <f t="shared" si="1"/>
        <v>81907.340138127125</v>
      </c>
      <c r="G12" s="289"/>
      <c r="H12" s="289"/>
      <c r="I12" s="289"/>
    </row>
    <row r="13" spans="1:9" x14ac:dyDescent="0.25">
      <c r="A13" s="296">
        <v>40422</v>
      </c>
      <c r="B13" s="301">
        <v>174055.1863659661</v>
      </c>
      <c r="C13" s="301">
        <f>+B13-C2</f>
        <v>112358.1863659661</v>
      </c>
      <c r="D13" s="301">
        <v>85644.968078630147</v>
      </c>
      <c r="E13" s="301">
        <f>+D13-C2</f>
        <v>23947.968078630147</v>
      </c>
      <c r="F13" s="302">
        <f>C13-E13</f>
        <v>88410.218287335956</v>
      </c>
      <c r="G13" s="33"/>
      <c r="H13" s="33"/>
      <c r="I13" s="33"/>
    </row>
    <row r="14" spans="1:9" x14ac:dyDescent="0.25">
      <c r="A14" s="293">
        <v>40452</v>
      </c>
      <c r="B14" s="281">
        <v>92769.676225921488</v>
      </c>
      <c r="C14" s="281">
        <f t="shared" si="2"/>
        <v>92769.676225921488</v>
      </c>
      <c r="D14" s="281">
        <v>13827.01334549527</v>
      </c>
      <c r="E14" s="281">
        <f t="shared" si="0"/>
        <v>13827.01334549527</v>
      </c>
      <c r="F14" s="282">
        <f t="shared" si="1"/>
        <v>78942.662880426215</v>
      </c>
      <c r="G14" s="289"/>
      <c r="H14" s="289"/>
      <c r="I14" s="289"/>
    </row>
    <row r="15" spans="1:9" x14ac:dyDescent="0.25">
      <c r="A15" s="292">
        <v>40483</v>
      </c>
      <c r="B15" s="279">
        <v>95089.407746247089</v>
      </c>
      <c r="C15" s="279">
        <f t="shared" si="2"/>
        <v>95089.407746247089</v>
      </c>
      <c r="D15" s="279">
        <v>12426.180139513448</v>
      </c>
      <c r="E15" s="279">
        <f t="shared" si="0"/>
        <v>12426.180139513448</v>
      </c>
      <c r="F15" s="280">
        <f t="shared" si="1"/>
        <v>82663.227606733635</v>
      </c>
      <c r="G15" s="33"/>
      <c r="H15" s="33"/>
      <c r="I15" s="33"/>
    </row>
    <row r="16" spans="1:9" x14ac:dyDescent="0.25">
      <c r="A16" s="293">
        <v>40513</v>
      </c>
      <c r="B16" s="281">
        <v>110224.95640485879</v>
      </c>
      <c r="C16" s="281">
        <f t="shared" si="2"/>
        <v>110224.95640485879</v>
      </c>
      <c r="D16" s="281">
        <v>16023.942171581963</v>
      </c>
      <c r="E16" s="281">
        <f t="shared" si="0"/>
        <v>16023.942171581963</v>
      </c>
      <c r="F16" s="282">
        <f t="shared" si="1"/>
        <v>94201.01423327683</v>
      </c>
      <c r="G16" s="290">
        <f>SUM(C5:C16)</f>
        <v>1123479.35572329</v>
      </c>
      <c r="H16" s="290">
        <f t="shared" ref="H16:I31" si="3">SUM(E5:E16)</f>
        <v>152947.57047895654</v>
      </c>
      <c r="I16" s="290">
        <f t="shared" si="3"/>
        <v>970531.78524433332</v>
      </c>
    </row>
    <row r="17" spans="1:9" x14ac:dyDescent="0.25">
      <c r="A17" s="292">
        <v>40544</v>
      </c>
      <c r="B17" s="279">
        <v>102086.657223211</v>
      </c>
      <c r="C17" s="279">
        <f t="shared" si="2"/>
        <v>102086.657223211</v>
      </c>
      <c r="D17" s="279">
        <v>16209.575302139689</v>
      </c>
      <c r="E17" s="279">
        <f t="shared" si="0"/>
        <v>16209.575302139689</v>
      </c>
      <c r="F17" s="280">
        <f t="shared" si="1"/>
        <v>85877.081921071309</v>
      </c>
      <c r="G17" s="273">
        <f t="shared" ref="G17:G80" si="4">SUM(C6:C17)</f>
        <v>1139151.9236887132</v>
      </c>
      <c r="H17" s="273">
        <f t="shared" si="3"/>
        <v>159384.22658175361</v>
      </c>
      <c r="I17" s="273">
        <f t="shared" si="3"/>
        <v>979767.69710695976</v>
      </c>
    </row>
    <row r="18" spans="1:9" x14ac:dyDescent="0.25">
      <c r="A18" s="293">
        <v>40575</v>
      </c>
      <c r="B18" s="281">
        <v>77644.608353902542</v>
      </c>
      <c r="C18" s="281">
        <f t="shared" si="2"/>
        <v>77644.608353902542</v>
      </c>
      <c r="D18" s="281">
        <v>5910.6651961512152</v>
      </c>
      <c r="E18" s="281">
        <f t="shared" si="0"/>
        <v>5910.6651961512152</v>
      </c>
      <c r="F18" s="282">
        <f t="shared" si="1"/>
        <v>71733.943157751331</v>
      </c>
      <c r="G18" s="290">
        <f t="shared" si="4"/>
        <v>1139100.6975866666</v>
      </c>
      <c r="H18" s="290">
        <f t="shared" si="3"/>
        <v>157895.0206217365</v>
      </c>
      <c r="I18" s="290">
        <f t="shared" si="3"/>
        <v>981205.67696493026</v>
      </c>
    </row>
    <row r="19" spans="1:9" x14ac:dyDescent="0.25">
      <c r="A19" s="292">
        <v>40603</v>
      </c>
      <c r="B19" s="279">
        <v>86595.098685614706</v>
      </c>
      <c r="C19" s="279">
        <f t="shared" si="2"/>
        <v>86595.098685614706</v>
      </c>
      <c r="D19" s="279">
        <v>10585.0872105747</v>
      </c>
      <c r="E19" s="279">
        <f t="shared" si="0"/>
        <v>10585.0872105747</v>
      </c>
      <c r="F19" s="280">
        <f t="shared" si="1"/>
        <v>76010.01147504001</v>
      </c>
      <c r="G19" s="273">
        <f t="shared" si="4"/>
        <v>1126657.4659783358</v>
      </c>
      <c r="H19" s="273">
        <f t="shared" si="3"/>
        <v>155286.02695804893</v>
      </c>
      <c r="I19" s="273">
        <f t="shared" si="3"/>
        <v>971371.4390202869</v>
      </c>
    </row>
    <row r="20" spans="1:9" x14ac:dyDescent="0.25">
      <c r="A20" s="293">
        <v>40634</v>
      </c>
      <c r="B20" s="281">
        <v>96056.380806402012</v>
      </c>
      <c r="C20" s="281">
        <f t="shared" si="2"/>
        <v>96056.380806402012</v>
      </c>
      <c r="D20" s="281">
        <v>10756.796475231387</v>
      </c>
      <c r="E20" s="297">
        <f t="shared" si="0"/>
        <v>10756.796475231387</v>
      </c>
      <c r="F20" s="282">
        <f t="shared" si="1"/>
        <v>85299.584331170627</v>
      </c>
      <c r="G20" s="290">
        <f t="shared" si="4"/>
        <v>1135840.2935046279</v>
      </c>
      <c r="H20" s="290">
        <f t="shared" si="3"/>
        <v>155685.21160717189</v>
      </c>
      <c r="I20" s="290">
        <f t="shared" si="3"/>
        <v>980155.08189745597</v>
      </c>
    </row>
    <row r="21" spans="1:9" x14ac:dyDescent="0.25">
      <c r="A21" s="292">
        <v>40664</v>
      </c>
      <c r="B21" s="279">
        <v>87259.758989303562</v>
      </c>
      <c r="C21" s="279">
        <f t="shared" si="2"/>
        <v>87259.758989303562</v>
      </c>
      <c r="D21" s="279">
        <v>10178.299972766956</v>
      </c>
      <c r="E21" s="279">
        <f t="shared" si="0"/>
        <v>10178.299972766956</v>
      </c>
      <c r="F21" s="280">
        <f t="shared" si="1"/>
        <v>77081.45901653661</v>
      </c>
      <c r="G21" s="273">
        <f t="shared" si="4"/>
        <v>1134579.1634561622</v>
      </c>
      <c r="H21" s="273">
        <f t="shared" si="3"/>
        <v>154067.758474581</v>
      </c>
      <c r="I21" s="273">
        <f t="shared" si="3"/>
        <v>980511.40498158091</v>
      </c>
    </row>
    <row r="22" spans="1:9" x14ac:dyDescent="0.25">
      <c r="A22" s="293">
        <v>40695</v>
      </c>
      <c r="B22" s="281">
        <v>94322.880421871334</v>
      </c>
      <c r="C22" s="281">
        <f t="shared" si="2"/>
        <v>94322.880421871334</v>
      </c>
      <c r="D22" s="281">
        <v>13564.613133297984</v>
      </c>
      <c r="E22" s="281">
        <f t="shared" si="0"/>
        <v>13564.613133297984</v>
      </c>
      <c r="F22" s="282">
        <f t="shared" si="1"/>
        <v>80758.267288573348</v>
      </c>
      <c r="G22" s="290">
        <f t="shared" si="4"/>
        <v>1144706.5097631037</v>
      </c>
      <c r="H22" s="290">
        <f t="shared" si="3"/>
        <v>156093.04820148653</v>
      </c>
      <c r="I22" s="290">
        <f t="shared" si="3"/>
        <v>988613.46156161709</v>
      </c>
    </row>
    <row r="23" spans="1:9" x14ac:dyDescent="0.25">
      <c r="A23" s="292">
        <v>40725</v>
      </c>
      <c r="B23" s="279">
        <v>105246.03151311587</v>
      </c>
      <c r="C23" s="279">
        <f t="shared" si="2"/>
        <v>105246.03151311587</v>
      </c>
      <c r="D23" s="279">
        <v>12200.654768499433</v>
      </c>
      <c r="E23" s="279">
        <f t="shared" si="0"/>
        <v>12200.654768499433</v>
      </c>
      <c r="F23" s="280">
        <f t="shared" si="1"/>
        <v>93045.376744616442</v>
      </c>
      <c r="G23" s="273">
        <f t="shared" si="4"/>
        <v>1150625.5696890841</v>
      </c>
      <c r="H23" s="273">
        <f t="shared" si="3"/>
        <v>154695.38260842455</v>
      </c>
      <c r="I23" s="273">
        <f t="shared" si="3"/>
        <v>995930.18708065944</v>
      </c>
    </row>
    <row r="24" spans="1:9" x14ac:dyDescent="0.25">
      <c r="A24" s="293">
        <v>40756</v>
      </c>
      <c r="B24" s="281">
        <v>91629.650166490435</v>
      </c>
      <c r="C24" s="281">
        <f t="shared" si="2"/>
        <v>91629.650166490435</v>
      </c>
      <c r="D24" s="281">
        <v>10857.019869184966</v>
      </c>
      <c r="E24" s="281">
        <f t="shared" si="0"/>
        <v>10857.019869184966</v>
      </c>
      <c r="F24" s="282">
        <f t="shared" si="1"/>
        <v>80772.63029730547</v>
      </c>
      <c r="G24" s="290">
        <f t="shared" si="4"/>
        <v>1151283.292902905</v>
      </c>
      <c r="H24" s="290">
        <f t="shared" si="3"/>
        <v>156487.81566306713</v>
      </c>
      <c r="I24" s="290">
        <f t="shared" si="3"/>
        <v>994795.47723983764</v>
      </c>
    </row>
    <row r="25" spans="1:9" x14ac:dyDescent="0.25">
      <c r="A25" s="292">
        <v>40787</v>
      </c>
      <c r="B25" s="279">
        <v>98467.555151684472</v>
      </c>
      <c r="C25" s="279">
        <f t="shared" si="2"/>
        <v>98467.555151684472</v>
      </c>
      <c r="D25" s="279">
        <v>9900.2835447464295</v>
      </c>
      <c r="E25" s="279">
        <f t="shared" si="0"/>
        <v>9900.2835447464295</v>
      </c>
      <c r="F25" s="280">
        <f t="shared" si="1"/>
        <v>88567.27160693804</v>
      </c>
      <c r="G25" s="273">
        <f t="shared" si="4"/>
        <v>1137392.6616886235</v>
      </c>
      <c r="H25" s="273">
        <f t="shared" si="3"/>
        <v>142440.13112918343</v>
      </c>
      <c r="I25" s="273">
        <f t="shared" si="3"/>
        <v>994952.53055943968</v>
      </c>
    </row>
    <row r="26" spans="1:9" x14ac:dyDescent="0.25">
      <c r="A26" s="293">
        <v>40817</v>
      </c>
      <c r="B26" s="281">
        <v>95908.599866419259</v>
      </c>
      <c r="C26" s="281">
        <f t="shared" si="2"/>
        <v>95908.599866419259</v>
      </c>
      <c r="D26" s="281">
        <v>12863.470927577702</v>
      </c>
      <c r="E26" s="281">
        <f t="shared" si="0"/>
        <v>12863.470927577702</v>
      </c>
      <c r="F26" s="282">
        <f t="shared" si="1"/>
        <v>83045.128938841561</v>
      </c>
      <c r="G26" s="290">
        <f t="shared" si="4"/>
        <v>1140531.585329121</v>
      </c>
      <c r="H26" s="290">
        <f t="shared" si="3"/>
        <v>141476.58871126588</v>
      </c>
      <c r="I26" s="290">
        <f t="shared" si="3"/>
        <v>999054.99661785515</v>
      </c>
    </row>
    <row r="27" spans="1:9" x14ac:dyDescent="0.25">
      <c r="A27" s="292">
        <v>40848</v>
      </c>
      <c r="B27" s="279">
        <v>92894.960430528416</v>
      </c>
      <c r="C27" s="279">
        <f t="shared" si="2"/>
        <v>92894.960430528416</v>
      </c>
      <c r="D27" s="279">
        <v>10797.723287393648</v>
      </c>
      <c r="E27" s="279">
        <f t="shared" si="0"/>
        <v>10797.723287393648</v>
      </c>
      <c r="F27" s="280">
        <f t="shared" si="1"/>
        <v>82097.237143134771</v>
      </c>
      <c r="G27" s="273">
        <f t="shared" si="4"/>
        <v>1138337.1380134025</v>
      </c>
      <c r="H27" s="273">
        <f t="shared" si="3"/>
        <v>139848.13185914606</v>
      </c>
      <c r="I27" s="273">
        <f t="shared" si="3"/>
        <v>998489.00615425617</v>
      </c>
    </row>
    <row r="28" spans="1:9" x14ac:dyDescent="0.25">
      <c r="A28" s="293">
        <v>40878</v>
      </c>
      <c r="B28" s="281">
        <v>124391.76869753507</v>
      </c>
      <c r="C28" s="281">
        <f t="shared" si="2"/>
        <v>124391.76869753507</v>
      </c>
      <c r="D28" s="281">
        <v>22656.27366208515</v>
      </c>
      <c r="E28" s="281">
        <f t="shared" si="0"/>
        <v>22656.27366208515</v>
      </c>
      <c r="F28" s="282">
        <f t="shared" si="1"/>
        <v>101735.49503544992</v>
      </c>
      <c r="G28" s="290">
        <f t="shared" si="4"/>
        <v>1152503.9503060787</v>
      </c>
      <c r="H28" s="290">
        <f t="shared" si="3"/>
        <v>146480.46334964925</v>
      </c>
      <c r="I28" s="290">
        <f t="shared" si="3"/>
        <v>1006023.4869564294</v>
      </c>
    </row>
    <row r="29" spans="1:9" x14ac:dyDescent="0.25">
      <c r="A29" s="292">
        <v>40909</v>
      </c>
      <c r="B29" s="279">
        <v>103159.5612322724</v>
      </c>
      <c r="C29" s="279">
        <f t="shared" si="2"/>
        <v>103159.5612322724</v>
      </c>
      <c r="D29" s="279">
        <v>17108.479477244091</v>
      </c>
      <c r="E29" s="279">
        <f t="shared" si="0"/>
        <v>17108.479477244091</v>
      </c>
      <c r="F29" s="280">
        <f t="shared" si="1"/>
        <v>86051.08175502831</v>
      </c>
      <c r="G29" s="273">
        <f t="shared" si="4"/>
        <v>1153576.8543151398</v>
      </c>
      <c r="H29" s="273">
        <f t="shared" si="3"/>
        <v>147379.36752475364</v>
      </c>
      <c r="I29" s="273">
        <f t="shared" si="3"/>
        <v>1006197.4867903865</v>
      </c>
    </row>
    <row r="30" spans="1:9" x14ac:dyDescent="0.25">
      <c r="A30" s="293">
        <v>40940</v>
      </c>
      <c r="B30" s="281">
        <v>81818.814823366396</v>
      </c>
      <c r="C30" s="281">
        <f t="shared" si="2"/>
        <v>81818.814823366396</v>
      </c>
      <c r="D30" s="281">
        <v>6812.1119215946537</v>
      </c>
      <c r="E30" s="281">
        <f t="shared" si="0"/>
        <v>6812.1119215946537</v>
      </c>
      <c r="F30" s="282">
        <f t="shared" si="1"/>
        <v>75006.702901771743</v>
      </c>
      <c r="G30" s="290">
        <f t="shared" si="4"/>
        <v>1157751.0607846037</v>
      </c>
      <c r="H30" s="290">
        <f t="shared" si="3"/>
        <v>148280.81425019709</v>
      </c>
      <c r="I30" s="290">
        <f t="shared" si="3"/>
        <v>1009470.2465344069</v>
      </c>
    </row>
    <row r="31" spans="1:9" x14ac:dyDescent="0.25">
      <c r="A31" s="292">
        <v>40969</v>
      </c>
      <c r="B31" s="279">
        <v>96658.865905197439</v>
      </c>
      <c r="C31" s="279">
        <f t="shared" si="2"/>
        <v>96658.865905197439</v>
      </c>
      <c r="D31" s="279">
        <v>14763.773402867222</v>
      </c>
      <c r="E31" s="279">
        <f t="shared" si="0"/>
        <v>14763.773402867222</v>
      </c>
      <c r="F31" s="280">
        <f t="shared" si="1"/>
        <v>81895.092502330212</v>
      </c>
      <c r="G31" s="273">
        <f t="shared" si="4"/>
        <v>1167814.8280041865</v>
      </c>
      <c r="H31" s="273">
        <f t="shared" si="3"/>
        <v>152459.50044248963</v>
      </c>
      <c r="I31" s="273">
        <f t="shared" si="3"/>
        <v>1015355.3275616972</v>
      </c>
    </row>
    <row r="32" spans="1:9" x14ac:dyDescent="0.25">
      <c r="A32" s="293">
        <v>41000</v>
      </c>
      <c r="B32" s="281">
        <v>107611.65004962195</v>
      </c>
      <c r="C32" s="281">
        <f t="shared" si="2"/>
        <v>107611.65004962195</v>
      </c>
      <c r="D32" s="281">
        <v>14715.036921356224</v>
      </c>
      <c r="E32" s="281">
        <f t="shared" si="0"/>
        <v>14715.036921356224</v>
      </c>
      <c r="F32" s="282">
        <f t="shared" si="1"/>
        <v>92896.61312826573</v>
      </c>
      <c r="G32" s="290">
        <f t="shared" si="4"/>
        <v>1179370.0972474064</v>
      </c>
      <c r="H32" s="290">
        <f t="shared" ref="H32:I95" si="5">SUM(E21:E32)</f>
        <v>156417.74088861444</v>
      </c>
      <c r="I32" s="290">
        <f t="shared" si="5"/>
        <v>1022952.3563587923</v>
      </c>
    </row>
    <row r="33" spans="1:9" x14ac:dyDescent="0.25">
      <c r="A33" s="292">
        <v>41030</v>
      </c>
      <c r="B33" s="279">
        <v>93567.800854944246</v>
      </c>
      <c r="C33" s="279">
        <f t="shared" si="2"/>
        <v>93567.800854944246</v>
      </c>
      <c r="D33" s="279">
        <v>11525.855601396926</v>
      </c>
      <c r="E33" s="279">
        <f t="shared" si="0"/>
        <v>11525.855601396926</v>
      </c>
      <c r="F33" s="280">
        <f t="shared" si="1"/>
        <v>82041.945253547325</v>
      </c>
      <c r="G33" s="273">
        <f t="shared" si="4"/>
        <v>1185678.1391130472</v>
      </c>
      <c r="H33" s="273">
        <f t="shared" si="5"/>
        <v>157765.29651724442</v>
      </c>
      <c r="I33" s="273">
        <f t="shared" si="5"/>
        <v>1027912.8425958029</v>
      </c>
    </row>
    <row r="34" spans="1:9" x14ac:dyDescent="0.25">
      <c r="A34" s="293">
        <v>41061</v>
      </c>
      <c r="B34" s="281">
        <v>98117.472640767708</v>
      </c>
      <c r="C34" s="281">
        <f t="shared" si="2"/>
        <v>98117.472640767708</v>
      </c>
      <c r="D34" s="281">
        <v>17011.479014280263</v>
      </c>
      <c r="E34" s="281">
        <f t="shared" si="0"/>
        <v>17011.479014280263</v>
      </c>
      <c r="F34" s="282">
        <f t="shared" si="1"/>
        <v>81105.993626487441</v>
      </c>
      <c r="G34" s="290">
        <f t="shared" si="4"/>
        <v>1189472.7313319435</v>
      </c>
      <c r="H34" s="290">
        <f t="shared" si="5"/>
        <v>161212.1623982267</v>
      </c>
      <c r="I34" s="290">
        <f t="shared" si="5"/>
        <v>1028260.5689337169</v>
      </c>
    </row>
    <row r="35" spans="1:9" x14ac:dyDescent="0.25">
      <c r="A35" s="292">
        <v>41091</v>
      </c>
      <c r="B35" s="279">
        <v>109607.45772971945</v>
      </c>
      <c r="C35" s="279">
        <f t="shared" si="2"/>
        <v>109607.45772971945</v>
      </c>
      <c r="D35" s="279">
        <v>14097.979558871042</v>
      </c>
      <c r="E35" s="279">
        <f t="shared" si="0"/>
        <v>14097.979558871042</v>
      </c>
      <c r="F35" s="280">
        <f t="shared" si="1"/>
        <v>95509.478170848408</v>
      </c>
      <c r="G35" s="273">
        <f t="shared" si="4"/>
        <v>1193834.1575485473</v>
      </c>
      <c r="H35" s="273">
        <f t="shared" si="5"/>
        <v>163109.48718859832</v>
      </c>
      <c r="I35" s="273">
        <f t="shared" si="5"/>
        <v>1030724.6703599489</v>
      </c>
    </row>
    <row r="36" spans="1:9" x14ac:dyDescent="0.25">
      <c r="A36" s="293">
        <v>41122</v>
      </c>
      <c r="B36" s="281">
        <v>98896.676378383345</v>
      </c>
      <c r="C36" s="281">
        <f t="shared" si="2"/>
        <v>98896.676378383345</v>
      </c>
      <c r="D36" s="281">
        <v>11785.620976795399</v>
      </c>
      <c r="E36" s="281">
        <f t="shared" si="0"/>
        <v>11785.620976795399</v>
      </c>
      <c r="F36" s="282">
        <f t="shared" si="1"/>
        <v>87111.055401587946</v>
      </c>
      <c r="G36" s="290">
        <f t="shared" si="4"/>
        <v>1201101.18376044</v>
      </c>
      <c r="H36" s="290">
        <f t="shared" si="5"/>
        <v>164038.08829620876</v>
      </c>
      <c r="I36" s="290">
        <f t="shared" si="5"/>
        <v>1037063.0954642314</v>
      </c>
    </row>
    <row r="37" spans="1:9" x14ac:dyDescent="0.25">
      <c r="A37" s="292">
        <v>41153</v>
      </c>
      <c r="B37" s="279">
        <v>103256.42109881462</v>
      </c>
      <c r="C37" s="279">
        <f t="shared" si="2"/>
        <v>103256.42109881462</v>
      </c>
      <c r="D37" s="279">
        <v>9611.4298603035986</v>
      </c>
      <c r="E37" s="279">
        <f t="shared" si="0"/>
        <v>9611.4298603035986</v>
      </c>
      <c r="F37" s="280">
        <f t="shared" si="1"/>
        <v>93644.991238511022</v>
      </c>
      <c r="G37" s="273">
        <f t="shared" si="4"/>
        <v>1205890.0497075703</v>
      </c>
      <c r="H37" s="273">
        <f t="shared" si="5"/>
        <v>163749.23461176589</v>
      </c>
      <c r="I37" s="273">
        <f t="shared" si="5"/>
        <v>1042140.8150958044</v>
      </c>
    </row>
    <row r="38" spans="1:9" x14ac:dyDescent="0.25">
      <c r="A38" s="293">
        <v>41183</v>
      </c>
      <c r="B38" s="281">
        <v>102634.16166797405</v>
      </c>
      <c r="C38" s="281">
        <f t="shared" si="2"/>
        <v>102634.16166797405</v>
      </c>
      <c r="D38" s="281">
        <v>16084.780485074119</v>
      </c>
      <c r="E38" s="281">
        <f t="shared" si="0"/>
        <v>16084.780485074119</v>
      </c>
      <c r="F38" s="282">
        <f t="shared" si="1"/>
        <v>86549.381182899931</v>
      </c>
      <c r="G38" s="290">
        <f t="shared" si="4"/>
        <v>1212615.611509125</v>
      </c>
      <c r="H38" s="290">
        <f t="shared" si="5"/>
        <v>166970.54416926231</v>
      </c>
      <c r="I38" s="290">
        <f t="shared" si="5"/>
        <v>1045645.0673398628</v>
      </c>
    </row>
    <row r="39" spans="1:9" x14ac:dyDescent="0.25">
      <c r="A39" s="292">
        <v>41214</v>
      </c>
      <c r="B39" s="279">
        <v>104949.14726475159</v>
      </c>
      <c r="C39" s="279">
        <f t="shared" si="2"/>
        <v>104949.14726475159</v>
      </c>
      <c r="D39" s="279">
        <v>12693.96550062992</v>
      </c>
      <c r="E39" s="279">
        <f t="shared" si="0"/>
        <v>12693.96550062992</v>
      </c>
      <c r="F39" s="280">
        <f t="shared" si="1"/>
        <v>92255.181764121677</v>
      </c>
      <c r="G39" s="273">
        <f t="shared" si="4"/>
        <v>1224669.7983433481</v>
      </c>
      <c r="H39" s="273">
        <f t="shared" si="5"/>
        <v>168866.7863824986</v>
      </c>
      <c r="I39" s="273">
        <f t="shared" si="5"/>
        <v>1055803.0119608496</v>
      </c>
    </row>
    <row r="40" spans="1:9" x14ac:dyDescent="0.25">
      <c r="A40" s="293">
        <v>41244</v>
      </c>
      <c r="B40" s="281">
        <v>116414.12156943868</v>
      </c>
      <c r="C40" s="281">
        <f t="shared" si="2"/>
        <v>116414.12156943868</v>
      </c>
      <c r="D40" s="281">
        <v>14614.824263895933</v>
      </c>
      <c r="E40" s="281">
        <f t="shared" si="0"/>
        <v>14614.824263895933</v>
      </c>
      <c r="F40" s="282">
        <f t="shared" si="1"/>
        <v>101799.29730554274</v>
      </c>
      <c r="G40" s="290">
        <f t="shared" si="4"/>
        <v>1216692.1512152518</v>
      </c>
      <c r="H40" s="290">
        <f t="shared" si="5"/>
        <v>160825.33698430937</v>
      </c>
      <c r="I40" s="290">
        <f t="shared" si="5"/>
        <v>1055866.8142309426</v>
      </c>
    </row>
    <row r="41" spans="1:9" x14ac:dyDescent="0.25">
      <c r="A41" s="292">
        <v>41275</v>
      </c>
      <c r="B41" s="279">
        <v>109746.979770723</v>
      </c>
      <c r="C41" s="279">
        <f t="shared" si="2"/>
        <v>109746.979770723</v>
      </c>
      <c r="D41" s="279">
        <v>22527.647974510826</v>
      </c>
      <c r="E41" s="279">
        <f t="shared" si="0"/>
        <v>22527.647974510826</v>
      </c>
      <c r="F41" s="280">
        <f t="shared" si="1"/>
        <v>87219.33179621218</v>
      </c>
      <c r="G41" s="273">
        <f t="shared" si="4"/>
        <v>1223279.5697537025</v>
      </c>
      <c r="H41" s="273">
        <f t="shared" si="5"/>
        <v>166244.50548157611</v>
      </c>
      <c r="I41" s="273">
        <f t="shared" si="5"/>
        <v>1057035.0642721264</v>
      </c>
    </row>
    <row r="42" spans="1:9" x14ac:dyDescent="0.25">
      <c r="A42" s="293">
        <v>41306</v>
      </c>
      <c r="B42" s="281">
        <v>87372.035579099887</v>
      </c>
      <c r="C42" s="281">
        <f t="shared" si="2"/>
        <v>87372.035579099887</v>
      </c>
      <c r="D42" s="281">
        <v>8736.3276662843073</v>
      </c>
      <c r="E42" s="281">
        <f t="shared" si="0"/>
        <v>8736.3276662843073</v>
      </c>
      <c r="F42" s="282">
        <f t="shared" si="1"/>
        <v>78635.707912815575</v>
      </c>
      <c r="G42" s="290">
        <f t="shared" si="4"/>
        <v>1228832.7905094358</v>
      </c>
      <c r="H42" s="290">
        <f t="shared" si="5"/>
        <v>168168.72122626577</v>
      </c>
      <c r="I42" s="290">
        <f t="shared" si="5"/>
        <v>1060664.0692831702</v>
      </c>
    </row>
    <row r="43" spans="1:9" x14ac:dyDescent="0.25">
      <c r="A43" s="292">
        <v>41334</v>
      </c>
      <c r="B43" s="279">
        <v>97126.780535625396</v>
      </c>
      <c r="C43" s="279">
        <f t="shared" si="2"/>
        <v>97126.780535625396</v>
      </c>
      <c r="D43" s="279">
        <v>11574.126812180581</v>
      </c>
      <c r="E43" s="279">
        <f t="shared" si="0"/>
        <v>11574.126812180581</v>
      </c>
      <c r="F43" s="280">
        <f t="shared" si="1"/>
        <v>85552.653723444819</v>
      </c>
      <c r="G43" s="273">
        <f t="shared" si="4"/>
        <v>1229300.705139864</v>
      </c>
      <c r="H43" s="273">
        <f t="shared" si="5"/>
        <v>164979.07463557916</v>
      </c>
      <c r="I43" s="273">
        <f t="shared" si="5"/>
        <v>1064321.630504285</v>
      </c>
    </row>
    <row r="44" spans="1:9" x14ac:dyDescent="0.25">
      <c r="A44" s="293">
        <v>41365</v>
      </c>
      <c r="B44" s="281">
        <v>120373.81165091447</v>
      </c>
      <c r="C44" s="281">
        <f t="shared" si="2"/>
        <v>120373.81165091447</v>
      </c>
      <c r="D44" s="281">
        <v>16004.650155785914</v>
      </c>
      <c r="E44" s="281">
        <f t="shared" si="0"/>
        <v>16004.650155785914</v>
      </c>
      <c r="F44" s="282">
        <f t="shared" si="1"/>
        <v>104369.16149512856</v>
      </c>
      <c r="G44" s="290">
        <f t="shared" si="4"/>
        <v>1242062.8667411564</v>
      </c>
      <c r="H44" s="290">
        <f t="shared" si="5"/>
        <v>166268.68787000881</v>
      </c>
      <c r="I44" s="290">
        <f t="shared" si="5"/>
        <v>1075794.1788711476</v>
      </c>
    </row>
    <row r="45" spans="1:9" x14ac:dyDescent="0.25">
      <c r="A45" s="292">
        <v>41395</v>
      </c>
      <c r="B45" s="279">
        <v>95784.750512027909</v>
      </c>
      <c r="C45" s="279">
        <f t="shared" si="2"/>
        <v>95784.750512027909</v>
      </c>
      <c r="D45" s="279">
        <v>12526.389811165067</v>
      </c>
      <c r="E45" s="279">
        <f t="shared" si="0"/>
        <v>12526.389811165067</v>
      </c>
      <c r="F45" s="280">
        <f t="shared" si="1"/>
        <v>83258.360700862846</v>
      </c>
      <c r="G45" s="273">
        <f t="shared" si="4"/>
        <v>1244279.8163982402</v>
      </c>
      <c r="H45" s="273">
        <f t="shared" si="5"/>
        <v>167269.22207977698</v>
      </c>
      <c r="I45" s="273">
        <f t="shared" si="5"/>
        <v>1077010.5943184632</v>
      </c>
    </row>
    <row r="46" spans="1:9" x14ac:dyDescent="0.25">
      <c r="A46" s="293">
        <v>41426</v>
      </c>
      <c r="B46" s="281">
        <v>105181.91291415939</v>
      </c>
      <c r="C46" s="281">
        <f t="shared" si="2"/>
        <v>105181.91291415939</v>
      </c>
      <c r="D46" s="281">
        <v>15402.899801384354</v>
      </c>
      <c r="E46" s="281">
        <f t="shared" si="0"/>
        <v>15402.899801384354</v>
      </c>
      <c r="F46" s="282">
        <f t="shared" si="1"/>
        <v>89779.013112775036</v>
      </c>
      <c r="G46" s="290">
        <f t="shared" si="4"/>
        <v>1251344.2566716319</v>
      </c>
      <c r="H46" s="290">
        <f t="shared" si="5"/>
        <v>165660.64286688107</v>
      </c>
      <c r="I46" s="290">
        <f t="shared" si="5"/>
        <v>1085683.6138047506</v>
      </c>
    </row>
    <row r="47" spans="1:9" x14ac:dyDescent="0.25">
      <c r="A47" s="292">
        <v>41456</v>
      </c>
      <c r="B47" s="279">
        <v>116179.10683138069</v>
      </c>
      <c r="C47" s="279">
        <f t="shared" si="2"/>
        <v>116179.10683138069</v>
      </c>
      <c r="D47" s="279">
        <v>15813.645461790085</v>
      </c>
      <c r="E47" s="279">
        <f t="shared" si="0"/>
        <v>15813.645461790085</v>
      </c>
      <c r="F47" s="280">
        <f t="shared" si="1"/>
        <v>100365.4613695906</v>
      </c>
      <c r="G47" s="273">
        <f t="shared" si="4"/>
        <v>1257915.905773293</v>
      </c>
      <c r="H47" s="273">
        <f t="shared" si="5"/>
        <v>167376.30876980015</v>
      </c>
      <c r="I47" s="273">
        <f t="shared" si="5"/>
        <v>1090539.597003493</v>
      </c>
    </row>
    <row r="48" spans="1:9" x14ac:dyDescent="0.25">
      <c r="A48" s="293">
        <v>41487</v>
      </c>
      <c r="B48" s="281">
        <v>103347.22927653043</v>
      </c>
      <c r="C48" s="281">
        <f t="shared" si="2"/>
        <v>103347.22927653043</v>
      </c>
      <c r="D48" s="281">
        <v>10610.863917756338</v>
      </c>
      <c r="E48" s="281">
        <f t="shared" si="0"/>
        <v>10610.863917756338</v>
      </c>
      <c r="F48" s="282">
        <f t="shared" si="1"/>
        <v>92736.365358774085</v>
      </c>
      <c r="G48" s="290">
        <f t="shared" si="4"/>
        <v>1262366.4586714401</v>
      </c>
      <c r="H48" s="290">
        <f t="shared" si="5"/>
        <v>166201.55171076104</v>
      </c>
      <c r="I48" s="290">
        <f t="shared" si="5"/>
        <v>1096164.906960679</v>
      </c>
    </row>
    <row r="49" spans="1:9" x14ac:dyDescent="0.25">
      <c r="A49" s="292">
        <v>41518</v>
      </c>
      <c r="B49" s="279">
        <v>119307.36473696641</v>
      </c>
      <c r="C49" s="279">
        <f t="shared" si="2"/>
        <v>119307.36473696641</v>
      </c>
      <c r="D49" s="279">
        <v>11795.893436997114</v>
      </c>
      <c r="E49" s="279">
        <f t="shared" si="0"/>
        <v>11795.893436997114</v>
      </c>
      <c r="F49" s="280">
        <f t="shared" si="1"/>
        <v>107511.4712999693</v>
      </c>
      <c r="G49" s="273">
        <f t="shared" si="4"/>
        <v>1278417.4023095919</v>
      </c>
      <c r="H49" s="273">
        <f t="shared" si="5"/>
        <v>168386.01528745453</v>
      </c>
      <c r="I49" s="273">
        <f t="shared" si="5"/>
        <v>1110031.3870221374</v>
      </c>
    </row>
    <row r="50" spans="1:9" x14ac:dyDescent="0.25">
      <c r="A50" s="293">
        <v>41548</v>
      </c>
      <c r="B50" s="281">
        <v>115046.48986101449</v>
      </c>
      <c r="C50" s="281">
        <f t="shared" si="2"/>
        <v>115046.48986101449</v>
      </c>
      <c r="D50" s="281">
        <v>17037.823949162244</v>
      </c>
      <c r="E50" s="281">
        <f t="shared" si="0"/>
        <v>17037.823949162244</v>
      </c>
      <c r="F50" s="282">
        <f t="shared" si="1"/>
        <v>98008.665911852237</v>
      </c>
      <c r="G50" s="290">
        <f t="shared" si="4"/>
        <v>1290829.7305026322</v>
      </c>
      <c r="H50" s="290">
        <f t="shared" si="5"/>
        <v>169339.05875154267</v>
      </c>
      <c r="I50" s="290">
        <f t="shared" si="5"/>
        <v>1121490.6717510896</v>
      </c>
    </row>
    <row r="51" spans="1:9" x14ac:dyDescent="0.25">
      <c r="A51" s="292">
        <v>41579</v>
      </c>
      <c r="B51" s="279">
        <v>110712.1044032957</v>
      </c>
      <c r="C51" s="279">
        <f t="shared" si="2"/>
        <v>110712.1044032957</v>
      </c>
      <c r="D51" s="279">
        <v>14041.516559692014</v>
      </c>
      <c r="E51" s="279">
        <f t="shared" si="0"/>
        <v>14041.516559692014</v>
      </c>
      <c r="F51" s="280">
        <f t="shared" si="1"/>
        <v>96670.587843603687</v>
      </c>
      <c r="G51" s="273">
        <f t="shared" si="4"/>
        <v>1296592.6876411764</v>
      </c>
      <c r="H51" s="273">
        <f t="shared" si="5"/>
        <v>170686.60981060477</v>
      </c>
      <c r="I51" s="273">
        <f t="shared" si="5"/>
        <v>1125906.0778305717</v>
      </c>
    </row>
    <row r="52" spans="1:9" x14ac:dyDescent="0.25">
      <c r="A52" s="293">
        <v>41609</v>
      </c>
      <c r="B52" s="281">
        <v>118642.71112177448</v>
      </c>
      <c r="C52" s="281">
        <f t="shared" si="2"/>
        <v>118642.71112177448</v>
      </c>
      <c r="D52" s="281">
        <v>16497.489386249988</v>
      </c>
      <c r="E52" s="281">
        <f t="shared" si="0"/>
        <v>16497.489386249988</v>
      </c>
      <c r="F52" s="282">
        <f t="shared" si="1"/>
        <v>102145.22173552449</v>
      </c>
      <c r="G52" s="290">
        <f t="shared" si="4"/>
        <v>1298821.2771935123</v>
      </c>
      <c r="H52" s="290">
        <f t="shared" si="5"/>
        <v>172569.27493295883</v>
      </c>
      <c r="I52" s="290">
        <f t="shared" si="5"/>
        <v>1126252.0022605534</v>
      </c>
    </row>
    <row r="53" spans="1:9" x14ac:dyDescent="0.25">
      <c r="A53" s="292">
        <v>41640</v>
      </c>
      <c r="B53" s="279">
        <v>126572.33518761121</v>
      </c>
      <c r="C53" s="279">
        <f t="shared" si="2"/>
        <v>126572.33518761121</v>
      </c>
      <c r="D53" s="279">
        <v>23244.839276174476</v>
      </c>
      <c r="E53" s="279">
        <f t="shared" si="0"/>
        <v>23244.839276174476</v>
      </c>
      <c r="F53" s="280">
        <f t="shared" si="1"/>
        <v>103327.49591143674</v>
      </c>
      <c r="G53" s="273">
        <f t="shared" si="4"/>
        <v>1315646.6326104004</v>
      </c>
      <c r="H53" s="273">
        <f t="shared" si="5"/>
        <v>173286.46623462246</v>
      </c>
      <c r="I53" s="273">
        <f t="shared" si="5"/>
        <v>1142360.1663757779</v>
      </c>
    </row>
    <row r="54" spans="1:9" x14ac:dyDescent="0.25">
      <c r="A54" s="293">
        <v>41671</v>
      </c>
      <c r="B54" s="281">
        <v>94493.257663395401</v>
      </c>
      <c r="C54" s="281">
        <f t="shared" si="2"/>
        <v>94493.257663395401</v>
      </c>
      <c r="D54" s="281">
        <v>12107.713361710819</v>
      </c>
      <c r="E54" s="281">
        <f t="shared" si="0"/>
        <v>12107.713361710819</v>
      </c>
      <c r="F54" s="282">
        <f t="shared" si="1"/>
        <v>82385.544301684582</v>
      </c>
      <c r="G54" s="290">
        <f t="shared" si="4"/>
        <v>1322767.8546946961</v>
      </c>
      <c r="H54" s="290">
        <f t="shared" si="5"/>
        <v>176657.85193004902</v>
      </c>
      <c r="I54" s="290">
        <f t="shared" si="5"/>
        <v>1146110.0027646469</v>
      </c>
    </row>
    <row r="55" spans="1:9" x14ac:dyDescent="0.25">
      <c r="A55" s="292">
        <v>41699</v>
      </c>
      <c r="B55" s="279">
        <v>103561.86763316343</v>
      </c>
      <c r="C55" s="279">
        <f t="shared" si="2"/>
        <v>103561.86763316343</v>
      </c>
      <c r="D55" s="279">
        <v>13740.233975498379</v>
      </c>
      <c r="E55" s="279">
        <f t="shared" si="0"/>
        <v>13740.233975498379</v>
      </c>
      <c r="F55" s="280">
        <f t="shared" si="1"/>
        <v>89821.63365766505</v>
      </c>
      <c r="G55" s="273">
        <f t="shared" si="4"/>
        <v>1329202.9417922341</v>
      </c>
      <c r="H55" s="273">
        <f t="shared" si="5"/>
        <v>178823.95909336678</v>
      </c>
      <c r="I55" s="273">
        <f t="shared" si="5"/>
        <v>1150378.9826988671</v>
      </c>
    </row>
    <row r="56" spans="1:9" x14ac:dyDescent="0.25">
      <c r="A56" s="293">
        <v>41730</v>
      </c>
      <c r="B56" s="281">
        <v>108402.17054669303</v>
      </c>
      <c r="C56" s="281">
        <f t="shared" si="2"/>
        <v>108402.17054669303</v>
      </c>
      <c r="D56" s="281">
        <v>13910.009791983683</v>
      </c>
      <c r="E56" s="281">
        <f t="shared" si="0"/>
        <v>13910.009791983683</v>
      </c>
      <c r="F56" s="282">
        <f t="shared" si="1"/>
        <v>94492.160754709344</v>
      </c>
      <c r="G56" s="290">
        <f t="shared" si="4"/>
        <v>1317231.3006880127</v>
      </c>
      <c r="H56" s="290">
        <f t="shared" si="5"/>
        <v>176729.31872956455</v>
      </c>
      <c r="I56" s="290">
        <f t="shared" si="5"/>
        <v>1140501.981958448</v>
      </c>
    </row>
    <row r="57" spans="1:9" x14ac:dyDescent="0.25">
      <c r="A57" s="292">
        <v>41760</v>
      </c>
      <c r="B57" s="279">
        <v>108554.68333422655</v>
      </c>
      <c r="C57" s="279">
        <f t="shared" si="2"/>
        <v>108554.68333422655</v>
      </c>
      <c r="D57" s="279">
        <v>17228.392784790009</v>
      </c>
      <c r="E57" s="279">
        <f t="shared" si="0"/>
        <v>17228.392784790009</v>
      </c>
      <c r="F57" s="280">
        <f t="shared" si="1"/>
        <v>91326.29054943654</v>
      </c>
      <c r="G57" s="273">
        <f t="shared" si="4"/>
        <v>1330001.2335102111</v>
      </c>
      <c r="H57" s="273">
        <f t="shared" si="5"/>
        <v>181431.32170318952</v>
      </c>
      <c r="I57" s="273">
        <f t="shared" si="5"/>
        <v>1148569.9118070216</v>
      </c>
    </row>
    <row r="58" spans="1:9" x14ac:dyDescent="0.25">
      <c r="A58" s="293">
        <v>41791</v>
      </c>
      <c r="B58" s="281">
        <v>107142.77672894738</v>
      </c>
      <c r="C58" s="281">
        <f t="shared" si="2"/>
        <v>107142.77672894738</v>
      </c>
      <c r="D58" s="281">
        <v>13781.761386949458</v>
      </c>
      <c r="E58" s="281">
        <f t="shared" si="0"/>
        <v>13781.761386949458</v>
      </c>
      <c r="F58" s="282">
        <f t="shared" si="1"/>
        <v>93361.015341997932</v>
      </c>
      <c r="G58" s="290">
        <f t="shared" si="4"/>
        <v>1331962.097324999</v>
      </c>
      <c r="H58" s="290">
        <f t="shared" si="5"/>
        <v>179810.1832887546</v>
      </c>
      <c r="I58" s="290">
        <f t="shared" si="5"/>
        <v>1152151.9140362444</v>
      </c>
    </row>
    <row r="59" spans="1:9" x14ac:dyDescent="0.25">
      <c r="A59" s="292">
        <v>41821</v>
      </c>
      <c r="B59" s="279">
        <v>120203.79103869182</v>
      </c>
      <c r="C59" s="279">
        <f t="shared" si="2"/>
        <v>120203.79103869182</v>
      </c>
      <c r="D59" s="279">
        <v>16432.701351115025</v>
      </c>
      <c r="E59" s="279">
        <f t="shared" si="0"/>
        <v>16432.701351115025</v>
      </c>
      <c r="F59" s="280">
        <f t="shared" si="1"/>
        <v>103771.08968757679</v>
      </c>
      <c r="G59" s="273">
        <f t="shared" si="4"/>
        <v>1335986.7815323102</v>
      </c>
      <c r="H59" s="273">
        <f t="shared" si="5"/>
        <v>180429.23917807953</v>
      </c>
      <c r="I59" s="273">
        <f t="shared" si="5"/>
        <v>1155557.5423542308</v>
      </c>
    </row>
    <row r="60" spans="1:9" x14ac:dyDescent="0.25">
      <c r="A60" s="293">
        <v>41852</v>
      </c>
      <c r="B60" s="281">
        <v>123050.79154521429</v>
      </c>
      <c r="C60" s="281">
        <f t="shared" si="2"/>
        <v>123050.79154521429</v>
      </c>
      <c r="D60" s="281">
        <v>18361.098292093862</v>
      </c>
      <c r="E60" s="281">
        <f t="shared" si="0"/>
        <v>18361.098292093862</v>
      </c>
      <c r="F60" s="282">
        <f t="shared" si="1"/>
        <v>104689.69325312044</v>
      </c>
      <c r="G60" s="290">
        <f t="shared" si="4"/>
        <v>1355690.3438009943</v>
      </c>
      <c r="H60" s="290">
        <f t="shared" si="5"/>
        <v>188179.47355241707</v>
      </c>
      <c r="I60" s="290">
        <f t="shared" si="5"/>
        <v>1167510.8702485771</v>
      </c>
    </row>
    <row r="61" spans="1:9" x14ac:dyDescent="0.25">
      <c r="A61" s="292">
        <v>41883</v>
      </c>
      <c r="B61" s="279">
        <v>129370.69174761514</v>
      </c>
      <c r="C61" s="279">
        <f t="shared" si="2"/>
        <v>129370.69174761514</v>
      </c>
      <c r="D61" s="279">
        <v>18471.59083232782</v>
      </c>
      <c r="E61" s="279">
        <f t="shared" si="0"/>
        <v>18471.59083232782</v>
      </c>
      <c r="F61" s="280">
        <f t="shared" si="1"/>
        <v>110899.10091528733</v>
      </c>
      <c r="G61" s="273">
        <f t="shared" si="4"/>
        <v>1365753.6708116431</v>
      </c>
      <c r="H61" s="273">
        <f t="shared" si="5"/>
        <v>194855.17094774777</v>
      </c>
      <c r="I61" s="273">
        <f t="shared" si="5"/>
        <v>1170898.4998638954</v>
      </c>
    </row>
    <row r="62" spans="1:9" x14ac:dyDescent="0.25">
      <c r="A62" s="293">
        <v>41913</v>
      </c>
      <c r="B62" s="281">
        <v>115733.97298501263</v>
      </c>
      <c r="C62" s="281">
        <f t="shared" si="2"/>
        <v>115733.97298501263</v>
      </c>
      <c r="D62" s="281">
        <v>17594.800649060209</v>
      </c>
      <c r="E62" s="281">
        <f t="shared" si="0"/>
        <v>17594.800649060209</v>
      </c>
      <c r="F62" s="282">
        <f t="shared" si="1"/>
        <v>98139.172335952419</v>
      </c>
      <c r="G62" s="290">
        <f t="shared" si="4"/>
        <v>1366441.1539356413</v>
      </c>
      <c r="H62" s="290">
        <f t="shared" si="5"/>
        <v>195412.14764764573</v>
      </c>
      <c r="I62" s="290">
        <f t="shared" si="5"/>
        <v>1171029.0062879955</v>
      </c>
    </row>
    <row r="63" spans="1:9" x14ac:dyDescent="0.25">
      <c r="A63" s="292">
        <v>41944</v>
      </c>
      <c r="B63" s="279">
        <v>118347.947441061</v>
      </c>
      <c r="C63" s="279">
        <f t="shared" si="2"/>
        <v>118347.947441061</v>
      </c>
      <c r="D63" s="279">
        <v>13675.604360834846</v>
      </c>
      <c r="E63" s="279">
        <f t="shared" si="0"/>
        <v>13675.604360834846</v>
      </c>
      <c r="F63" s="280">
        <f t="shared" si="1"/>
        <v>104672.34308022616</v>
      </c>
      <c r="G63" s="273">
        <f t="shared" si="4"/>
        <v>1374076.9969734065</v>
      </c>
      <c r="H63" s="273">
        <f t="shared" si="5"/>
        <v>195046.23544878856</v>
      </c>
      <c r="I63" s="273">
        <f t="shared" si="5"/>
        <v>1179030.7615246179</v>
      </c>
    </row>
    <row r="64" spans="1:9" x14ac:dyDescent="0.25">
      <c r="A64" s="293">
        <v>41974</v>
      </c>
      <c r="B64" s="281">
        <v>126627.14048431155</v>
      </c>
      <c r="C64" s="281">
        <f t="shared" si="2"/>
        <v>126627.14048431155</v>
      </c>
      <c r="D64" s="281">
        <v>13751.17426755343</v>
      </c>
      <c r="E64" s="281">
        <f t="shared" si="0"/>
        <v>13751.17426755343</v>
      </c>
      <c r="F64" s="282">
        <f t="shared" si="1"/>
        <v>112875.96621675811</v>
      </c>
      <c r="G64" s="290">
        <f t="shared" si="4"/>
        <v>1382061.4263359434</v>
      </c>
      <c r="H64" s="290">
        <f t="shared" si="5"/>
        <v>192299.92033009199</v>
      </c>
      <c r="I64" s="290">
        <f t="shared" si="5"/>
        <v>1189761.5060058513</v>
      </c>
    </row>
    <row r="65" spans="1:9" x14ac:dyDescent="0.25">
      <c r="A65" s="292">
        <v>42005</v>
      </c>
      <c r="B65" s="279">
        <v>121254.0671627089</v>
      </c>
      <c r="C65" s="279">
        <f t="shared" si="2"/>
        <v>121254.0671627089</v>
      </c>
      <c r="D65" s="279">
        <v>15317.035378542801</v>
      </c>
      <c r="E65" s="279">
        <f t="shared" si="0"/>
        <v>15317.035378542801</v>
      </c>
      <c r="F65" s="280">
        <f t="shared" si="1"/>
        <v>105937.0317841661</v>
      </c>
      <c r="G65" s="273">
        <f t="shared" si="4"/>
        <v>1376743.1583110411</v>
      </c>
      <c r="H65" s="273">
        <f t="shared" si="5"/>
        <v>184372.11643246032</v>
      </c>
      <c r="I65" s="273">
        <f t="shared" si="5"/>
        <v>1192371.0418785808</v>
      </c>
    </row>
    <row r="66" spans="1:9" x14ac:dyDescent="0.25">
      <c r="A66" s="293">
        <v>42036</v>
      </c>
      <c r="B66" s="281">
        <v>97443.844833994925</v>
      </c>
      <c r="C66" s="281">
        <f t="shared" si="2"/>
        <v>97443.844833994925</v>
      </c>
      <c r="D66" s="281">
        <v>9868.6865629109416</v>
      </c>
      <c r="E66" s="281">
        <f t="shared" si="0"/>
        <v>9868.6865629109416</v>
      </c>
      <c r="F66" s="282">
        <f t="shared" si="1"/>
        <v>87575.158271083987</v>
      </c>
      <c r="G66" s="290">
        <f t="shared" si="4"/>
        <v>1379693.7454816406</v>
      </c>
      <c r="H66" s="290">
        <f t="shared" si="5"/>
        <v>182133.08963366048</v>
      </c>
      <c r="I66" s="290">
        <f t="shared" si="5"/>
        <v>1197560.6558479804</v>
      </c>
    </row>
    <row r="67" spans="1:9" x14ac:dyDescent="0.25">
      <c r="A67" s="292">
        <v>42064</v>
      </c>
      <c r="B67" s="279">
        <v>101220.72895282033</v>
      </c>
      <c r="C67" s="279">
        <f t="shared" si="2"/>
        <v>101220.72895282033</v>
      </c>
      <c r="D67" s="279">
        <v>10512.297291839084</v>
      </c>
      <c r="E67" s="279">
        <f t="shared" si="0"/>
        <v>10512.297291839084</v>
      </c>
      <c r="F67" s="280">
        <f t="shared" si="1"/>
        <v>90708.431660981238</v>
      </c>
      <c r="G67" s="273">
        <f t="shared" si="4"/>
        <v>1377352.6068012977</v>
      </c>
      <c r="H67" s="273">
        <f t="shared" si="5"/>
        <v>178905.15295000115</v>
      </c>
      <c r="I67" s="273">
        <f t="shared" si="5"/>
        <v>1198447.4538512966</v>
      </c>
    </row>
    <row r="68" spans="1:9" x14ac:dyDescent="0.25">
      <c r="A68" s="293">
        <v>42095</v>
      </c>
      <c r="B68" s="281">
        <v>113103.85663298599</v>
      </c>
      <c r="C68" s="281">
        <f t="shared" si="2"/>
        <v>113103.85663298599</v>
      </c>
      <c r="D68" s="281">
        <v>10770.725726137403</v>
      </c>
      <c r="E68" s="281">
        <f t="shared" si="0"/>
        <v>10770.725726137403</v>
      </c>
      <c r="F68" s="282">
        <f t="shared" si="1"/>
        <v>102333.13090684859</v>
      </c>
      <c r="G68" s="290">
        <f t="shared" si="4"/>
        <v>1382054.2928875908</v>
      </c>
      <c r="H68" s="290">
        <f t="shared" si="5"/>
        <v>175765.86888415489</v>
      </c>
      <c r="I68" s="290">
        <f t="shared" si="5"/>
        <v>1206288.4240034358</v>
      </c>
    </row>
    <row r="69" spans="1:9" x14ac:dyDescent="0.25">
      <c r="A69" s="292">
        <v>42125</v>
      </c>
      <c r="B69" s="279">
        <v>105031.26784997499</v>
      </c>
      <c r="C69" s="279">
        <f t="shared" si="2"/>
        <v>105031.26784997499</v>
      </c>
      <c r="D69" s="279">
        <v>11026.917733123169</v>
      </c>
      <c r="E69" s="279">
        <f t="shared" si="0"/>
        <v>11026.917733123169</v>
      </c>
      <c r="F69" s="280">
        <f t="shared" si="1"/>
        <v>94004.350116851827</v>
      </c>
      <c r="G69" s="273">
        <f t="shared" si="4"/>
        <v>1378530.8774033391</v>
      </c>
      <c r="H69" s="273">
        <f t="shared" si="5"/>
        <v>169564.39383248807</v>
      </c>
      <c r="I69" s="273">
        <f t="shared" si="5"/>
        <v>1208966.4835708509</v>
      </c>
    </row>
    <row r="70" spans="1:9" x14ac:dyDescent="0.25">
      <c r="A70" s="293">
        <v>42156</v>
      </c>
      <c r="B70" s="281">
        <v>109308.85553613053</v>
      </c>
      <c r="C70" s="281">
        <f t="shared" si="2"/>
        <v>109308.85553613053</v>
      </c>
      <c r="D70" s="281">
        <v>13413.747345903917</v>
      </c>
      <c r="E70" s="281">
        <f t="shared" ref="E70:E119" si="6">+D70</f>
        <v>13413.747345903917</v>
      </c>
      <c r="F70" s="282">
        <f t="shared" ref="F70:F119" si="7">C70-E70</f>
        <v>95895.108190226616</v>
      </c>
      <c r="G70" s="290">
        <f t="shared" si="4"/>
        <v>1380696.956210522</v>
      </c>
      <c r="H70" s="290">
        <f t="shared" si="5"/>
        <v>169196.37979144251</v>
      </c>
      <c r="I70" s="290">
        <f t="shared" si="5"/>
        <v>1211500.5764190794</v>
      </c>
    </row>
    <row r="71" spans="1:9" x14ac:dyDescent="0.25">
      <c r="A71" s="292">
        <v>42186</v>
      </c>
      <c r="B71" s="279">
        <v>119165.27697198901</v>
      </c>
      <c r="C71" s="279">
        <f t="shared" ref="C71:C119" si="8">+B71</f>
        <v>119165.27697198901</v>
      </c>
      <c r="D71" s="279">
        <v>12487.543245822519</v>
      </c>
      <c r="E71" s="279">
        <f t="shared" si="6"/>
        <v>12487.543245822519</v>
      </c>
      <c r="F71" s="280">
        <f t="shared" si="7"/>
        <v>106677.73372616648</v>
      </c>
      <c r="G71" s="273">
        <f t="shared" si="4"/>
        <v>1379658.4421438193</v>
      </c>
      <c r="H71" s="273">
        <f t="shared" si="5"/>
        <v>165251.22168615001</v>
      </c>
      <c r="I71" s="273">
        <f t="shared" si="5"/>
        <v>1214407.2204576693</v>
      </c>
    </row>
    <row r="72" spans="1:9" x14ac:dyDescent="0.25">
      <c r="A72" s="293">
        <v>42217</v>
      </c>
      <c r="B72" s="281">
        <v>102047.38076170099</v>
      </c>
      <c r="C72" s="281">
        <f t="shared" si="8"/>
        <v>102047.38076170099</v>
      </c>
      <c r="D72" s="281">
        <v>12583.293485009748</v>
      </c>
      <c r="E72" s="281">
        <f t="shared" si="6"/>
        <v>12583.293485009748</v>
      </c>
      <c r="F72" s="282">
        <f t="shared" si="7"/>
        <v>89464.087276691236</v>
      </c>
      <c r="G72" s="290">
        <f t="shared" si="4"/>
        <v>1358655.0313603061</v>
      </c>
      <c r="H72" s="290">
        <f t="shared" si="5"/>
        <v>159473.41687906589</v>
      </c>
      <c r="I72" s="290">
        <f t="shared" si="5"/>
        <v>1199181.6144812403</v>
      </c>
    </row>
    <row r="73" spans="1:9" x14ac:dyDescent="0.25">
      <c r="A73" s="292">
        <v>42248</v>
      </c>
      <c r="B73" s="279">
        <v>107440.8424712712</v>
      </c>
      <c r="C73" s="279">
        <f t="shared" si="8"/>
        <v>107440.8424712712</v>
      </c>
      <c r="D73" s="279">
        <v>12436.616093319595</v>
      </c>
      <c r="E73" s="279">
        <f t="shared" si="6"/>
        <v>12436.616093319595</v>
      </c>
      <c r="F73" s="280">
        <f t="shared" si="7"/>
        <v>95004.226377951607</v>
      </c>
      <c r="G73" s="273">
        <f t="shared" si="4"/>
        <v>1336725.182083962</v>
      </c>
      <c r="H73" s="273">
        <f t="shared" si="5"/>
        <v>153438.44214005768</v>
      </c>
      <c r="I73" s="273">
        <f t="shared" si="5"/>
        <v>1183286.7399439046</v>
      </c>
    </row>
    <row r="74" spans="1:9" x14ac:dyDescent="0.25">
      <c r="A74" s="293">
        <v>42278</v>
      </c>
      <c r="B74" s="281">
        <v>119824.03753178581</v>
      </c>
      <c r="C74" s="281">
        <f t="shared" si="8"/>
        <v>119824.03753178581</v>
      </c>
      <c r="D74" s="281">
        <v>12057.676046669796</v>
      </c>
      <c r="E74" s="281">
        <f t="shared" si="6"/>
        <v>12057.676046669796</v>
      </c>
      <c r="F74" s="282">
        <f t="shared" si="7"/>
        <v>107766.36148511601</v>
      </c>
      <c r="G74" s="290">
        <f t="shared" si="4"/>
        <v>1340815.2466307352</v>
      </c>
      <c r="H74" s="290">
        <f t="shared" si="5"/>
        <v>147901.31753766726</v>
      </c>
      <c r="I74" s="290">
        <f t="shared" si="5"/>
        <v>1192913.929093068</v>
      </c>
    </row>
    <row r="75" spans="1:9" x14ac:dyDescent="0.25">
      <c r="A75" s="292">
        <v>42309</v>
      </c>
      <c r="B75" s="279">
        <v>113065.10409479779</v>
      </c>
      <c r="C75" s="279">
        <f t="shared" si="8"/>
        <v>113065.10409479779</v>
      </c>
      <c r="D75" s="279">
        <v>10800.930113275408</v>
      </c>
      <c r="E75" s="279">
        <f t="shared" si="6"/>
        <v>10800.930113275408</v>
      </c>
      <c r="F75" s="280">
        <f t="shared" si="7"/>
        <v>102264.17398152238</v>
      </c>
      <c r="G75" s="273">
        <f t="shared" si="4"/>
        <v>1335532.4032844722</v>
      </c>
      <c r="H75" s="273">
        <f t="shared" si="5"/>
        <v>145026.64329010781</v>
      </c>
      <c r="I75" s="273">
        <f t="shared" si="5"/>
        <v>1190505.7599943641</v>
      </c>
    </row>
    <row r="76" spans="1:9" x14ac:dyDescent="0.25">
      <c r="A76" s="293">
        <v>42339</v>
      </c>
      <c r="B76" s="281">
        <v>198382.72747665213</v>
      </c>
      <c r="C76" s="281">
        <f t="shared" si="8"/>
        <v>198382.72747665213</v>
      </c>
      <c r="D76" s="281">
        <v>21667.41138587768</v>
      </c>
      <c r="E76" s="281">
        <f t="shared" si="6"/>
        <v>21667.41138587768</v>
      </c>
      <c r="F76" s="282">
        <f t="shared" si="7"/>
        <v>176715.31609077446</v>
      </c>
      <c r="G76" s="290">
        <f t="shared" si="4"/>
        <v>1407287.9902768126</v>
      </c>
      <c r="H76" s="290">
        <f t="shared" si="5"/>
        <v>152942.88040843204</v>
      </c>
      <c r="I76" s="290">
        <f t="shared" si="5"/>
        <v>1254345.1098683805</v>
      </c>
    </row>
    <row r="77" spans="1:9" x14ac:dyDescent="0.25">
      <c r="A77" s="292">
        <v>42370</v>
      </c>
      <c r="B77" s="279">
        <v>125535.66756943089</v>
      </c>
      <c r="C77" s="279">
        <f t="shared" si="8"/>
        <v>125535.66756943089</v>
      </c>
      <c r="D77" s="279">
        <v>12496.738841021286</v>
      </c>
      <c r="E77" s="279">
        <f t="shared" si="6"/>
        <v>12496.738841021286</v>
      </c>
      <c r="F77" s="280">
        <f t="shared" si="7"/>
        <v>113038.92872840961</v>
      </c>
      <c r="G77" s="273">
        <f t="shared" si="4"/>
        <v>1411569.5906835347</v>
      </c>
      <c r="H77" s="273">
        <f t="shared" si="5"/>
        <v>150122.58387091054</v>
      </c>
      <c r="I77" s="273">
        <f t="shared" si="5"/>
        <v>1261447.0068126239</v>
      </c>
    </row>
    <row r="78" spans="1:9" x14ac:dyDescent="0.25">
      <c r="A78" s="293">
        <v>42401</v>
      </c>
      <c r="B78" s="281">
        <v>105676.9557614473</v>
      </c>
      <c r="C78" s="281">
        <f t="shared" si="8"/>
        <v>105676.9557614473</v>
      </c>
      <c r="D78" s="281">
        <v>10836.90260723925</v>
      </c>
      <c r="E78" s="281">
        <f t="shared" si="6"/>
        <v>10836.90260723925</v>
      </c>
      <c r="F78" s="282">
        <f t="shared" si="7"/>
        <v>94840.053154208057</v>
      </c>
      <c r="G78" s="290">
        <f t="shared" si="4"/>
        <v>1419802.7016109868</v>
      </c>
      <c r="H78" s="290">
        <f t="shared" si="5"/>
        <v>151090.79991523887</v>
      </c>
      <c r="I78" s="290">
        <f t="shared" si="5"/>
        <v>1268711.9016957481</v>
      </c>
    </row>
    <row r="79" spans="1:9" x14ac:dyDescent="0.25">
      <c r="A79" s="292">
        <v>42430</v>
      </c>
      <c r="B79" s="279">
        <v>104973.70868934241</v>
      </c>
      <c r="C79" s="279">
        <f t="shared" si="8"/>
        <v>104973.70868934241</v>
      </c>
      <c r="D79" s="279">
        <v>10629.688123422402</v>
      </c>
      <c r="E79" s="279">
        <f t="shared" si="6"/>
        <v>10629.688123422402</v>
      </c>
      <c r="F79" s="280">
        <f t="shared" si="7"/>
        <v>94344.020565920015</v>
      </c>
      <c r="G79" s="273">
        <f t="shared" si="4"/>
        <v>1423555.6813475089</v>
      </c>
      <c r="H79" s="273">
        <f t="shared" si="5"/>
        <v>151208.19074682219</v>
      </c>
      <c r="I79" s="273">
        <f t="shared" si="5"/>
        <v>1272347.490600687</v>
      </c>
    </row>
    <row r="80" spans="1:9" x14ac:dyDescent="0.25">
      <c r="A80" s="293">
        <v>42461</v>
      </c>
      <c r="B80" s="281">
        <v>106831.35485864535</v>
      </c>
      <c r="C80" s="281">
        <f t="shared" si="8"/>
        <v>106831.35485864535</v>
      </c>
      <c r="D80" s="281">
        <v>12779.989656754824</v>
      </c>
      <c r="E80" s="281">
        <f t="shared" si="6"/>
        <v>12779.989656754824</v>
      </c>
      <c r="F80" s="282">
        <f t="shared" si="7"/>
        <v>94051.365201890527</v>
      </c>
      <c r="G80" s="290">
        <f t="shared" si="4"/>
        <v>1417283.1795731685</v>
      </c>
      <c r="H80" s="290">
        <f t="shared" si="5"/>
        <v>153217.45467743959</v>
      </c>
      <c r="I80" s="290">
        <f t="shared" si="5"/>
        <v>1264065.7248957288</v>
      </c>
    </row>
    <row r="81" spans="1:9" x14ac:dyDescent="0.25">
      <c r="A81" s="292">
        <v>42491</v>
      </c>
      <c r="B81" s="279">
        <v>104227.99528221489</v>
      </c>
      <c r="C81" s="279">
        <f t="shared" si="8"/>
        <v>104227.99528221489</v>
      </c>
      <c r="D81" s="279">
        <v>9572.6839935095868</v>
      </c>
      <c r="E81" s="279">
        <f t="shared" si="6"/>
        <v>9572.6839935095868</v>
      </c>
      <c r="F81" s="280">
        <f t="shared" si="7"/>
        <v>94655.311288705299</v>
      </c>
      <c r="G81" s="273">
        <f t="shared" ref="G81:G119" si="9">SUM(C70:C81)</f>
        <v>1416479.9070054081</v>
      </c>
      <c r="H81" s="273">
        <f t="shared" si="5"/>
        <v>151763.220937826</v>
      </c>
      <c r="I81" s="273">
        <f t="shared" si="5"/>
        <v>1264716.6860675823</v>
      </c>
    </row>
    <row r="82" spans="1:9" x14ac:dyDescent="0.25">
      <c r="A82" s="293">
        <v>42522</v>
      </c>
      <c r="B82" s="281">
        <v>104109.68805498144</v>
      </c>
      <c r="C82" s="281">
        <f t="shared" si="8"/>
        <v>104109.68805498144</v>
      </c>
      <c r="D82" s="281">
        <v>11221.835417813927</v>
      </c>
      <c r="E82" s="281">
        <f t="shared" si="6"/>
        <v>11221.835417813927</v>
      </c>
      <c r="F82" s="282">
        <f t="shared" si="7"/>
        <v>92887.852637167511</v>
      </c>
      <c r="G82" s="290">
        <f t="shared" si="9"/>
        <v>1411280.7395242592</v>
      </c>
      <c r="H82" s="290">
        <f t="shared" si="5"/>
        <v>149571.309009736</v>
      </c>
      <c r="I82" s="290">
        <f t="shared" si="5"/>
        <v>1261709.4305145233</v>
      </c>
    </row>
    <row r="83" spans="1:9" x14ac:dyDescent="0.25">
      <c r="A83" s="292">
        <v>42552</v>
      </c>
      <c r="B83" s="279">
        <v>123008.88962028916</v>
      </c>
      <c r="C83" s="279">
        <f t="shared" si="8"/>
        <v>123008.88962028916</v>
      </c>
      <c r="D83" s="279">
        <v>10652.767957692944</v>
      </c>
      <c r="E83" s="279">
        <f t="shared" si="6"/>
        <v>10652.767957692944</v>
      </c>
      <c r="F83" s="280">
        <f t="shared" si="7"/>
        <v>112356.12166259621</v>
      </c>
      <c r="G83" s="273">
        <f t="shared" si="9"/>
        <v>1415124.3521725591</v>
      </c>
      <c r="H83" s="273">
        <f t="shared" si="5"/>
        <v>147736.53372160645</v>
      </c>
      <c r="I83" s="273">
        <f t="shared" si="5"/>
        <v>1267387.8184509529</v>
      </c>
    </row>
    <row r="84" spans="1:9" x14ac:dyDescent="0.25">
      <c r="A84" s="293">
        <v>42583</v>
      </c>
      <c r="B84" s="281">
        <v>105134.89449053997</v>
      </c>
      <c r="C84" s="281">
        <f t="shared" si="8"/>
        <v>105134.89449053997</v>
      </c>
      <c r="D84" s="281">
        <v>9895.898316205632</v>
      </c>
      <c r="E84" s="281">
        <f t="shared" si="6"/>
        <v>9895.898316205632</v>
      </c>
      <c r="F84" s="282">
        <f t="shared" si="7"/>
        <v>95238.996174334345</v>
      </c>
      <c r="G84" s="290">
        <f t="shared" si="9"/>
        <v>1418211.8659013985</v>
      </c>
      <c r="H84" s="290">
        <f t="shared" si="5"/>
        <v>145049.13855280232</v>
      </c>
      <c r="I84" s="290">
        <f t="shared" si="5"/>
        <v>1273162.7273485961</v>
      </c>
    </row>
    <row r="85" spans="1:9" x14ac:dyDescent="0.25">
      <c r="A85" s="292">
        <v>42614</v>
      </c>
      <c r="B85" s="279">
        <v>116816.99423549414</v>
      </c>
      <c r="C85" s="279">
        <f t="shared" si="8"/>
        <v>116816.99423549414</v>
      </c>
      <c r="D85" s="279">
        <v>9699.5969794615557</v>
      </c>
      <c r="E85" s="279">
        <f t="shared" si="6"/>
        <v>9699.5969794615557</v>
      </c>
      <c r="F85" s="280">
        <f t="shared" si="7"/>
        <v>107117.39725603259</v>
      </c>
      <c r="G85" s="273">
        <f t="shared" si="9"/>
        <v>1427588.0176656214</v>
      </c>
      <c r="H85" s="273">
        <f t="shared" si="5"/>
        <v>142312.1194389443</v>
      </c>
      <c r="I85" s="273">
        <f t="shared" si="5"/>
        <v>1285275.898226677</v>
      </c>
    </row>
    <row r="86" spans="1:9" x14ac:dyDescent="0.25">
      <c r="A86" s="293">
        <v>42644</v>
      </c>
      <c r="B86" s="281">
        <v>100190.36650408388</v>
      </c>
      <c r="C86" s="281">
        <f t="shared" si="8"/>
        <v>100190.36650408388</v>
      </c>
      <c r="D86" s="281">
        <v>10140.965135853321</v>
      </c>
      <c r="E86" s="281">
        <f t="shared" si="6"/>
        <v>10140.965135853321</v>
      </c>
      <c r="F86" s="282">
        <f t="shared" si="7"/>
        <v>90049.401368230567</v>
      </c>
      <c r="G86" s="290">
        <f t="shared" si="9"/>
        <v>1407954.3466379193</v>
      </c>
      <c r="H86" s="290">
        <f t="shared" si="5"/>
        <v>140395.40852812782</v>
      </c>
      <c r="I86" s="290">
        <f t="shared" si="5"/>
        <v>1267558.9381097916</v>
      </c>
    </row>
    <row r="87" spans="1:9" x14ac:dyDescent="0.25">
      <c r="A87" s="292">
        <v>42675</v>
      </c>
      <c r="B87" s="279">
        <v>123988.04983452219</v>
      </c>
      <c r="C87" s="279">
        <f t="shared" si="8"/>
        <v>123988.04983452219</v>
      </c>
      <c r="D87" s="279">
        <v>14397.895960303891</v>
      </c>
      <c r="E87" s="279">
        <f t="shared" si="6"/>
        <v>14397.895960303891</v>
      </c>
      <c r="F87" s="280">
        <f t="shared" si="7"/>
        <v>109590.15387421829</v>
      </c>
      <c r="G87" s="273">
        <f t="shared" si="9"/>
        <v>1418877.2923776438</v>
      </c>
      <c r="H87" s="273">
        <f t="shared" si="5"/>
        <v>143992.37437515627</v>
      </c>
      <c r="I87" s="273">
        <f t="shared" si="5"/>
        <v>1274884.9180024874</v>
      </c>
    </row>
    <row r="88" spans="1:9" x14ac:dyDescent="0.25">
      <c r="A88" s="293">
        <v>42705</v>
      </c>
      <c r="B88" s="281">
        <v>171048.40030678213</v>
      </c>
      <c r="C88" s="281">
        <f t="shared" si="8"/>
        <v>171048.40030678213</v>
      </c>
      <c r="D88" s="281">
        <v>34841.035057877896</v>
      </c>
      <c r="E88" s="281">
        <f t="shared" si="6"/>
        <v>34841.035057877896</v>
      </c>
      <c r="F88" s="282">
        <f t="shared" si="7"/>
        <v>136207.36524890424</v>
      </c>
      <c r="G88" s="290">
        <f t="shared" si="9"/>
        <v>1391542.965207774</v>
      </c>
      <c r="H88" s="290">
        <f t="shared" si="5"/>
        <v>157165.99804715649</v>
      </c>
      <c r="I88" s="290">
        <f t="shared" si="5"/>
        <v>1234376.9671606175</v>
      </c>
    </row>
    <row r="89" spans="1:9" x14ac:dyDescent="0.25">
      <c r="A89" s="292">
        <v>42736</v>
      </c>
      <c r="B89" s="279">
        <v>109834.87200048199</v>
      </c>
      <c r="C89" s="279">
        <f t="shared" si="8"/>
        <v>109834.87200048199</v>
      </c>
      <c r="D89" s="279">
        <v>4429.4690015142742</v>
      </c>
      <c r="E89" s="279">
        <f t="shared" si="6"/>
        <v>4429.4690015142742</v>
      </c>
      <c r="F89" s="280">
        <f t="shared" si="7"/>
        <v>105405.40299896772</v>
      </c>
      <c r="G89" s="273">
        <f t="shared" si="9"/>
        <v>1375842.1696388249</v>
      </c>
      <c r="H89" s="273">
        <f t="shared" si="5"/>
        <v>149098.72820764952</v>
      </c>
      <c r="I89" s="273">
        <f t="shared" si="5"/>
        <v>1226743.4414311755</v>
      </c>
    </row>
    <row r="90" spans="1:9" x14ac:dyDescent="0.25">
      <c r="A90" s="293">
        <v>42767</v>
      </c>
      <c r="B90" s="281">
        <v>103552.73629350716</v>
      </c>
      <c r="C90" s="281">
        <f t="shared" si="8"/>
        <v>103552.73629350716</v>
      </c>
      <c r="D90" s="281">
        <v>7648.6093995198808</v>
      </c>
      <c r="E90" s="281">
        <f t="shared" si="6"/>
        <v>7648.6093995198808</v>
      </c>
      <c r="F90" s="282">
        <f t="shared" si="7"/>
        <v>95904.126893987283</v>
      </c>
      <c r="G90" s="290">
        <f t="shared" si="9"/>
        <v>1373717.9501708848</v>
      </c>
      <c r="H90" s="290">
        <f t="shared" si="5"/>
        <v>145910.43499993015</v>
      </c>
      <c r="I90" s="290">
        <f t="shared" si="5"/>
        <v>1227807.5151709544</v>
      </c>
    </row>
    <row r="91" spans="1:9" x14ac:dyDescent="0.25">
      <c r="A91" s="292">
        <v>42795</v>
      </c>
      <c r="B91" s="279">
        <v>106975.6992567659</v>
      </c>
      <c r="C91" s="279">
        <f t="shared" si="8"/>
        <v>106975.6992567659</v>
      </c>
      <c r="D91" s="279">
        <v>9497.0872863373752</v>
      </c>
      <c r="E91" s="279">
        <f t="shared" si="6"/>
        <v>9497.0872863373752</v>
      </c>
      <c r="F91" s="280">
        <f t="shared" si="7"/>
        <v>97478.611970428523</v>
      </c>
      <c r="G91" s="273">
        <f t="shared" si="9"/>
        <v>1375719.940738308</v>
      </c>
      <c r="H91" s="273">
        <f t="shared" si="5"/>
        <v>144777.8341628451</v>
      </c>
      <c r="I91" s="273">
        <f t="shared" si="5"/>
        <v>1230942.106575463</v>
      </c>
    </row>
    <row r="92" spans="1:9" x14ac:dyDescent="0.25">
      <c r="A92" s="293">
        <v>42826</v>
      </c>
      <c r="B92" s="281">
        <v>103556.71824674895</v>
      </c>
      <c r="C92" s="281">
        <f t="shared" si="8"/>
        <v>103556.71824674895</v>
      </c>
      <c r="D92" s="281">
        <v>6924.6376209187965</v>
      </c>
      <c r="E92" s="281">
        <f t="shared" si="6"/>
        <v>6924.6376209187965</v>
      </c>
      <c r="F92" s="282">
        <f t="shared" si="7"/>
        <v>96632.080625830145</v>
      </c>
      <c r="G92" s="290">
        <f t="shared" si="9"/>
        <v>1372445.3041264117</v>
      </c>
      <c r="H92" s="290">
        <f t="shared" si="5"/>
        <v>138922.48212700908</v>
      </c>
      <c r="I92" s="290">
        <f t="shared" si="5"/>
        <v>1233522.8219994027</v>
      </c>
    </row>
    <row r="93" spans="1:9" x14ac:dyDescent="0.25">
      <c r="A93" s="292">
        <v>42856</v>
      </c>
      <c r="B93" s="279">
        <v>115534.27066816419</v>
      </c>
      <c r="C93" s="279">
        <f t="shared" si="8"/>
        <v>115534.27066816419</v>
      </c>
      <c r="D93" s="279">
        <v>10402.937270402039</v>
      </c>
      <c r="E93" s="279">
        <f t="shared" si="6"/>
        <v>10402.937270402039</v>
      </c>
      <c r="F93" s="280">
        <f t="shared" si="7"/>
        <v>105131.33339776215</v>
      </c>
      <c r="G93" s="273">
        <f t="shared" si="9"/>
        <v>1383751.5795123607</v>
      </c>
      <c r="H93" s="273">
        <f t="shared" si="5"/>
        <v>139752.73540390155</v>
      </c>
      <c r="I93" s="273">
        <f t="shared" si="5"/>
        <v>1243998.8441084595</v>
      </c>
    </row>
    <row r="94" spans="1:9" x14ac:dyDescent="0.25">
      <c r="A94" s="293">
        <v>42887</v>
      </c>
      <c r="B94" s="281">
        <v>115117.68700605741</v>
      </c>
      <c r="C94" s="281">
        <f t="shared" si="8"/>
        <v>115117.68700605741</v>
      </c>
      <c r="D94" s="281">
        <v>9994.8251297732259</v>
      </c>
      <c r="E94" s="281">
        <f t="shared" si="6"/>
        <v>9994.8251297732259</v>
      </c>
      <c r="F94" s="282">
        <f t="shared" si="7"/>
        <v>105122.86187628419</v>
      </c>
      <c r="G94" s="290">
        <f t="shared" si="9"/>
        <v>1394759.578463437</v>
      </c>
      <c r="H94" s="290">
        <f t="shared" si="5"/>
        <v>138525.72511586081</v>
      </c>
      <c r="I94" s="290">
        <f t="shared" si="5"/>
        <v>1256233.8533475762</v>
      </c>
    </row>
    <row r="95" spans="1:9" x14ac:dyDescent="0.25">
      <c r="A95" s="292">
        <v>42917</v>
      </c>
      <c r="B95" s="279">
        <v>117851.42417337502</v>
      </c>
      <c r="C95" s="279">
        <f t="shared" si="8"/>
        <v>117851.42417337502</v>
      </c>
      <c r="D95" s="279">
        <v>8615.8146387208326</v>
      </c>
      <c r="E95" s="279">
        <f t="shared" si="6"/>
        <v>8615.8146387208326</v>
      </c>
      <c r="F95" s="280">
        <f t="shared" si="7"/>
        <v>109235.60953465418</v>
      </c>
      <c r="G95" s="273">
        <f t="shared" si="9"/>
        <v>1389602.1130165232</v>
      </c>
      <c r="H95" s="273">
        <f t="shared" si="5"/>
        <v>136488.7717968887</v>
      </c>
      <c r="I95" s="273">
        <f t="shared" si="5"/>
        <v>1253113.3412196343</v>
      </c>
    </row>
    <row r="96" spans="1:9" x14ac:dyDescent="0.25">
      <c r="A96" s="293">
        <v>42948</v>
      </c>
      <c r="B96" s="281">
        <v>109448.13330553188</v>
      </c>
      <c r="C96" s="281">
        <f t="shared" si="8"/>
        <v>109448.13330553188</v>
      </c>
      <c r="D96" s="281">
        <v>9672.0597665485257</v>
      </c>
      <c r="E96" s="281">
        <f t="shared" si="6"/>
        <v>9672.0597665485257</v>
      </c>
      <c r="F96" s="282">
        <f t="shared" si="7"/>
        <v>99776.073538983357</v>
      </c>
      <c r="G96" s="290">
        <f t="shared" si="9"/>
        <v>1393915.3518315151</v>
      </c>
      <c r="H96" s="290">
        <f t="shared" ref="H96:I119" si="10">SUM(E85:E96)</f>
        <v>136264.93324723159</v>
      </c>
      <c r="I96" s="290">
        <f t="shared" si="10"/>
        <v>1257650.418584283</v>
      </c>
    </row>
    <row r="97" spans="1:9" x14ac:dyDescent="0.25">
      <c r="A97" s="292">
        <v>42979</v>
      </c>
      <c r="B97" s="279">
        <v>120951.13044548489</v>
      </c>
      <c r="C97" s="279">
        <f t="shared" si="8"/>
        <v>120951.13044548489</v>
      </c>
      <c r="D97" s="279">
        <v>8900.865785267446</v>
      </c>
      <c r="E97" s="279">
        <f t="shared" si="6"/>
        <v>8900.865785267446</v>
      </c>
      <c r="F97" s="280">
        <f t="shared" si="7"/>
        <v>112050.26466021744</v>
      </c>
      <c r="G97" s="273">
        <f t="shared" si="9"/>
        <v>1398049.4880415057</v>
      </c>
      <c r="H97" s="273">
        <f t="shared" si="10"/>
        <v>135466.2020530375</v>
      </c>
      <c r="I97" s="273">
        <f t="shared" si="10"/>
        <v>1262583.2859884677</v>
      </c>
    </row>
    <row r="98" spans="1:9" x14ac:dyDescent="0.25">
      <c r="A98" s="293">
        <v>43009</v>
      </c>
      <c r="B98" s="281">
        <v>105047.83434567075</v>
      </c>
      <c r="C98" s="281">
        <f t="shared" si="8"/>
        <v>105047.83434567075</v>
      </c>
      <c r="D98" s="281">
        <v>9433.2515980001772</v>
      </c>
      <c r="E98" s="281">
        <f t="shared" si="6"/>
        <v>9433.2515980001772</v>
      </c>
      <c r="F98" s="282">
        <f t="shared" si="7"/>
        <v>95614.582747670574</v>
      </c>
      <c r="G98" s="290">
        <f t="shared" si="9"/>
        <v>1402906.9558830925</v>
      </c>
      <c r="H98" s="290">
        <f t="shared" si="10"/>
        <v>134758.48851518438</v>
      </c>
      <c r="I98" s="290">
        <f t="shared" si="10"/>
        <v>1268148.467367908</v>
      </c>
    </row>
    <row r="99" spans="1:9" x14ac:dyDescent="0.25">
      <c r="A99" s="292">
        <v>43040</v>
      </c>
      <c r="B99" s="279">
        <v>112446.51131322637</v>
      </c>
      <c r="C99" s="279">
        <f t="shared" si="8"/>
        <v>112446.51131322637</v>
      </c>
      <c r="D99" s="279">
        <v>9900.6752242986586</v>
      </c>
      <c r="E99" s="279">
        <f t="shared" si="6"/>
        <v>9900.6752242986586</v>
      </c>
      <c r="F99" s="280">
        <f t="shared" si="7"/>
        <v>102545.83608892771</v>
      </c>
      <c r="G99" s="273">
        <f t="shared" si="9"/>
        <v>1391365.4173617964</v>
      </c>
      <c r="H99" s="273">
        <f t="shared" si="10"/>
        <v>130261.26777917914</v>
      </c>
      <c r="I99" s="273">
        <f t="shared" si="10"/>
        <v>1261104.1495826175</v>
      </c>
    </row>
    <row r="100" spans="1:9" x14ac:dyDescent="0.25">
      <c r="A100" s="293">
        <v>43070</v>
      </c>
      <c r="B100" s="281">
        <v>157100.63906166851</v>
      </c>
      <c r="C100" s="281">
        <f t="shared" si="8"/>
        <v>157100.63906166851</v>
      </c>
      <c r="D100" s="281">
        <v>29646.356212453706</v>
      </c>
      <c r="E100" s="281">
        <f t="shared" si="6"/>
        <v>29646.356212453706</v>
      </c>
      <c r="F100" s="282">
        <f t="shared" si="7"/>
        <v>127454.2828492148</v>
      </c>
      <c r="G100" s="290">
        <f t="shared" si="9"/>
        <v>1377417.6561166828</v>
      </c>
      <c r="H100" s="290">
        <f t="shared" si="10"/>
        <v>125066.58893375495</v>
      </c>
      <c r="I100" s="290">
        <f t="shared" si="10"/>
        <v>1252351.0671829281</v>
      </c>
    </row>
    <row r="101" spans="1:9" x14ac:dyDescent="0.25">
      <c r="A101" s="292">
        <v>43101</v>
      </c>
      <c r="B101" s="279">
        <v>111627.9216587448</v>
      </c>
      <c r="C101" s="279">
        <f t="shared" si="8"/>
        <v>111627.9216587448</v>
      </c>
      <c r="D101" s="279">
        <v>4880.9347858049341</v>
      </c>
      <c r="E101" s="279">
        <f t="shared" si="6"/>
        <v>4880.9347858049341</v>
      </c>
      <c r="F101" s="280">
        <f t="shared" si="7"/>
        <v>106746.98687293987</v>
      </c>
      <c r="G101" s="273">
        <f t="shared" si="9"/>
        <v>1379210.7057749459</v>
      </c>
      <c r="H101" s="273">
        <f t="shared" si="10"/>
        <v>125518.05471804559</v>
      </c>
      <c r="I101" s="273">
        <f t="shared" si="10"/>
        <v>1253692.6510569002</v>
      </c>
    </row>
    <row r="102" spans="1:9" x14ac:dyDescent="0.25">
      <c r="A102" s="293">
        <v>43132</v>
      </c>
      <c r="B102" s="281">
        <v>102952.32539809738</v>
      </c>
      <c r="C102" s="281">
        <f t="shared" si="8"/>
        <v>102952.32539809738</v>
      </c>
      <c r="D102" s="281">
        <v>6281.6300866755792</v>
      </c>
      <c r="E102" s="281">
        <f t="shared" si="6"/>
        <v>6281.6300866755792</v>
      </c>
      <c r="F102" s="282">
        <f t="shared" si="7"/>
        <v>96670.695311421805</v>
      </c>
      <c r="G102" s="290">
        <f t="shared" si="9"/>
        <v>1378610.2948795359</v>
      </c>
      <c r="H102" s="290">
        <f t="shared" si="10"/>
        <v>124151.07540520128</v>
      </c>
      <c r="I102" s="290">
        <f t="shared" si="10"/>
        <v>1254459.2194743347</v>
      </c>
    </row>
    <row r="103" spans="1:9" x14ac:dyDescent="0.25">
      <c r="A103" s="292">
        <v>43160</v>
      </c>
      <c r="B103" s="279">
        <v>120420.73309671825</v>
      </c>
      <c r="C103" s="279">
        <f t="shared" si="8"/>
        <v>120420.73309671825</v>
      </c>
      <c r="D103" s="279">
        <v>11553.035473979297</v>
      </c>
      <c r="E103" s="279">
        <f t="shared" si="6"/>
        <v>11553.035473979297</v>
      </c>
      <c r="F103" s="280">
        <f t="shared" si="7"/>
        <v>108867.69762273895</v>
      </c>
      <c r="G103" s="273">
        <f t="shared" si="9"/>
        <v>1392055.3287194883</v>
      </c>
      <c r="H103" s="273">
        <f t="shared" si="10"/>
        <v>126207.02359284321</v>
      </c>
      <c r="I103" s="273">
        <f t="shared" si="10"/>
        <v>1265848.3051266451</v>
      </c>
    </row>
    <row r="104" spans="1:9" x14ac:dyDescent="0.25">
      <c r="A104" s="293">
        <v>43191</v>
      </c>
      <c r="B104" s="281">
        <v>117977.98832849943</v>
      </c>
      <c r="C104" s="281">
        <f t="shared" si="8"/>
        <v>117977.98832849943</v>
      </c>
      <c r="D104" s="281">
        <v>9860.1184105383418</v>
      </c>
      <c r="E104" s="281">
        <f t="shared" si="6"/>
        <v>9860.1184105383418</v>
      </c>
      <c r="F104" s="282">
        <f t="shared" si="7"/>
        <v>108117.86991796108</v>
      </c>
      <c r="G104" s="290">
        <f t="shared" si="9"/>
        <v>1406476.5988012392</v>
      </c>
      <c r="H104" s="290">
        <f t="shared" si="10"/>
        <v>129142.50438246275</v>
      </c>
      <c r="I104" s="290">
        <f t="shared" si="10"/>
        <v>1277334.094418776</v>
      </c>
    </row>
    <row r="105" spans="1:9" x14ac:dyDescent="0.25">
      <c r="A105" s="292">
        <v>43221</v>
      </c>
      <c r="B105" s="279">
        <v>107284.32844377197</v>
      </c>
      <c r="C105" s="279">
        <f t="shared" si="8"/>
        <v>107284.32844377197</v>
      </c>
      <c r="D105" s="279">
        <v>9556.8615240389809</v>
      </c>
      <c r="E105" s="279">
        <f t="shared" si="6"/>
        <v>9556.8615240389809</v>
      </c>
      <c r="F105" s="280">
        <f t="shared" si="7"/>
        <v>97727.466919732993</v>
      </c>
      <c r="G105" s="273">
        <f t="shared" si="9"/>
        <v>1398226.6565768467</v>
      </c>
      <c r="H105" s="273">
        <f t="shared" si="10"/>
        <v>128296.42863609969</v>
      </c>
      <c r="I105" s="273">
        <f t="shared" si="10"/>
        <v>1269930.227940747</v>
      </c>
    </row>
    <row r="106" spans="1:9" x14ac:dyDescent="0.25">
      <c r="A106" s="293">
        <v>43252</v>
      </c>
      <c r="B106" s="281">
        <v>109046.07657186508</v>
      </c>
      <c r="C106" s="281">
        <f t="shared" si="8"/>
        <v>109046.07657186508</v>
      </c>
      <c r="D106" s="281">
        <v>14831.44090386978</v>
      </c>
      <c r="E106" s="281">
        <f t="shared" si="6"/>
        <v>14831.44090386978</v>
      </c>
      <c r="F106" s="282">
        <f t="shared" si="7"/>
        <v>94214.635667995302</v>
      </c>
      <c r="G106" s="290">
        <f t="shared" si="9"/>
        <v>1392155.0461426545</v>
      </c>
      <c r="H106" s="290">
        <f t="shared" si="10"/>
        <v>133133.04441019625</v>
      </c>
      <c r="I106" s="290">
        <f t="shared" si="10"/>
        <v>1259022.0017324581</v>
      </c>
    </row>
    <row r="107" spans="1:9" x14ac:dyDescent="0.25">
      <c r="A107" s="292">
        <v>43282</v>
      </c>
      <c r="B107" s="279">
        <v>117633.36599755594</v>
      </c>
      <c r="C107" s="279">
        <f t="shared" si="8"/>
        <v>117633.36599755594</v>
      </c>
      <c r="D107" s="279">
        <v>9916.9879547333549</v>
      </c>
      <c r="E107" s="279">
        <f t="shared" si="6"/>
        <v>9916.9879547333549</v>
      </c>
      <c r="F107" s="280">
        <f t="shared" si="7"/>
        <v>107716.37804282259</v>
      </c>
      <c r="G107" s="273">
        <f t="shared" si="9"/>
        <v>1391936.987966835</v>
      </c>
      <c r="H107" s="273">
        <f t="shared" si="10"/>
        <v>134434.21772620876</v>
      </c>
      <c r="I107" s="273">
        <f t="shared" si="10"/>
        <v>1257502.7702406263</v>
      </c>
    </row>
    <row r="108" spans="1:9" x14ac:dyDescent="0.25">
      <c r="A108" s="293">
        <v>43313</v>
      </c>
      <c r="B108" s="281">
        <v>115938.75190462933</v>
      </c>
      <c r="C108" s="281">
        <f t="shared" si="8"/>
        <v>115938.75190462933</v>
      </c>
      <c r="D108" s="281">
        <v>9831.187737416205</v>
      </c>
      <c r="E108" s="281">
        <f t="shared" si="6"/>
        <v>9831.187737416205</v>
      </c>
      <c r="F108" s="282">
        <f t="shared" si="7"/>
        <v>106107.56416721313</v>
      </c>
      <c r="G108" s="290">
        <f t="shared" si="9"/>
        <v>1398427.6065659325</v>
      </c>
      <c r="H108" s="290">
        <f t="shared" si="10"/>
        <v>134593.34569707647</v>
      </c>
      <c r="I108" s="290">
        <f t="shared" si="10"/>
        <v>1263834.2608688562</v>
      </c>
    </row>
    <row r="109" spans="1:9" x14ac:dyDescent="0.25">
      <c r="A109" s="292">
        <v>43344</v>
      </c>
      <c r="B109" s="279">
        <v>123008.95525535273</v>
      </c>
      <c r="C109" s="279">
        <f t="shared" si="8"/>
        <v>123008.95525535273</v>
      </c>
      <c r="D109" s="279">
        <v>9830.3869540343876</v>
      </c>
      <c r="E109" s="279">
        <f t="shared" si="6"/>
        <v>9830.3869540343876</v>
      </c>
      <c r="F109" s="280">
        <f t="shared" si="7"/>
        <v>113178.56830131834</v>
      </c>
      <c r="G109" s="273">
        <f t="shared" si="9"/>
        <v>1400485.4313758006</v>
      </c>
      <c r="H109" s="273">
        <f t="shared" si="10"/>
        <v>135522.86686584342</v>
      </c>
      <c r="I109" s="273">
        <f t="shared" si="10"/>
        <v>1264962.5645099571</v>
      </c>
    </row>
    <row r="110" spans="1:9" x14ac:dyDescent="0.25">
      <c r="A110" s="293">
        <v>43374</v>
      </c>
      <c r="B110" s="281">
        <v>107802.66116503716</v>
      </c>
      <c r="C110" s="281">
        <f t="shared" si="8"/>
        <v>107802.66116503716</v>
      </c>
      <c r="D110" s="281">
        <v>11643.464922659827</v>
      </c>
      <c r="E110" s="281">
        <f t="shared" si="6"/>
        <v>11643.464922659827</v>
      </c>
      <c r="F110" s="282">
        <f t="shared" si="7"/>
        <v>96159.196242377337</v>
      </c>
      <c r="G110" s="290">
        <f t="shared" si="9"/>
        <v>1403240.2581951669</v>
      </c>
      <c r="H110" s="290">
        <f t="shared" si="10"/>
        <v>137733.08019050304</v>
      </c>
      <c r="I110" s="290">
        <f t="shared" si="10"/>
        <v>1265507.1780046639</v>
      </c>
    </row>
    <row r="111" spans="1:9" x14ac:dyDescent="0.25">
      <c r="A111" s="292">
        <v>43405</v>
      </c>
      <c r="B111" s="279">
        <v>118567.76891831572</v>
      </c>
      <c r="C111" s="279">
        <f t="shared" si="8"/>
        <v>118567.76891831572</v>
      </c>
      <c r="D111" s="279">
        <v>12222.486368389995</v>
      </c>
      <c r="E111" s="279">
        <f t="shared" si="6"/>
        <v>12222.486368389995</v>
      </c>
      <c r="F111" s="280">
        <f t="shared" si="7"/>
        <v>106345.28254992573</v>
      </c>
      <c r="G111" s="273">
        <f t="shared" si="9"/>
        <v>1409361.5158002563</v>
      </c>
      <c r="H111" s="273">
        <f t="shared" si="10"/>
        <v>140054.89133459437</v>
      </c>
      <c r="I111" s="273">
        <f t="shared" si="10"/>
        <v>1269306.6244656621</v>
      </c>
    </row>
    <row r="112" spans="1:9" x14ac:dyDescent="0.25">
      <c r="A112" s="293">
        <v>43435</v>
      </c>
      <c r="B112" s="281">
        <v>152019.51151217672</v>
      </c>
      <c r="C112" s="281">
        <f t="shared" si="8"/>
        <v>152019.51151217672</v>
      </c>
      <c r="D112" s="281">
        <v>23101.735937499074</v>
      </c>
      <c r="E112" s="281">
        <f t="shared" si="6"/>
        <v>23101.735937499074</v>
      </c>
      <c r="F112" s="282">
        <f t="shared" si="7"/>
        <v>128917.77557467764</v>
      </c>
      <c r="G112" s="290">
        <f t="shared" si="9"/>
        <v>1404280.3882507645</v>
      </c>
      <c r="H112" s="290">
        <f t="shared" si="10"/>
        <v>133510.27105963975</v>
      </c>
      <c r="I112" s="290">
        <f t="shared" si="10"/>
        <v>1270770.1171911247</v>
      </c>
    </row>
    <row r="113" spans="1:9" x14ac:dyDescent="0.25">
      <c r="A113" s="292">
        <v>43466</v>
      </c>
      <c r="B113" s="279">
        <v>109052.89030255363</v>
      </c>
      <c r="C113" s="279">
        <f t="shared" si="8"/>
        <v>109052.89030255363</v>
      </c>
      <c r="D113" s="279">
        <v>4292.3557001784966</v>
      </c>
      <c r="E113" s="279">
        <f t="shared" si="6"/>
        <v>4292.3557001784966</v>
      </c>
      <c r="F113" s="280">
        <f t="shared" si="7"/>
        <v>104760.53460237513</v>
      </c>
      <c r="G113" s="273">
        <f t="shared" si="9"/>
        <v>1401705.3568945734</v>
      </c>
      <c r="H113" s="273">
        <f t="shared" si="10"/>
        <v>132921.69197401332</v>
      </c>
      <c r="I113" s="273">
        <f t="shared" si="10"/>
        <v>1268783.6649205603</v>
      </c>
    </row>
    <row r="114" spans="1:9" x14ac:dyDescent="0.25">
      <c r="A114" s="293">
        <v>43497</v>
      </c>
      <c r="B114" s="281">
        <v>105322.7062641247</v>
      </c>
      <c r="C114" s="281">
        <f t="shared" si="8"/>
        <v>105322.7062641247</v>
      </c>
      <c r="D114" s="281">
        <v>7088.4849319979785</v>
      </c>
      <c r="E114" s="281">
        <f t="shared" si="6"/>
        <v>7088.4849319979785</v>
      </c>
      <c r="F114" s="282">
        <f t="shared" si="7"/>
        <v>98234.221332126719</v>
      </c>
      <c r="G114" s="290">
        <f t="shared" si="9"/>
        <v>1404075.7377606006</v>
      </c>
      <c r="H114" s="290">
        <f t="shared" si="10"/>
        <v>133728.54681933572</v>
      </c>
      <c r="I114" s="290">
        <f t="shared" si="10"/>
        <v>1270347.1909412651</v>
      </c>
    </row>
    <row r="115" spans="1:9" x14ac:dyDescent="0.25">
      <c r="A115" s="292">
        <v>43525</v>
      </c>
      <c r="B115" s="279">
        <v>116543.87166266919</v>
      </c>
      <c r="C115" s="279">
        <f t="shared" si="8"/>
        <v>116543.87166266919</v>
      </c>
      <c r="D115" s="279">
        <v>7027.7391411518602</v>
      </c>
      <c r="E115" s="279">
        <f t="shared" si="6"/>
        <v>7027.7391411518602</v>
      </c>
      <c r="F115" s="280">
        <f t="shared" si="7"/>
        <v>109516.13252151733</v>
      </c>
      <c r="G115" s="273">
        <f t="shared" si="9"/>
        <v>1400198.8763265517</v>
      </c>
      <c r="H115" s="273">
        <f t="shared" si="10"/>
        <v>129203.25048650829</v>
      </c>
      <c r="I115" s="273">
        <f t="shared" si="10"/>
        <v>1270995.6258400434</v>
      </c>
    </row>
    <row r="116" spans="1:9" x14ac:dyDescent="0.25">
      <c r="A116" s="293">
        <v>43556</v>
      </c>
      <c r="B116" s="281">
        <v>118555.31383162402</v>
      </c>
      <c r="C116" s="281">
        <f t="shared" si="8"/>
        <v>118555.31383162402</v>
      </c>
      <c r="D116" s="281">
        <v>8064.4561101205863</v>
      </c>
      <c r="E116" s="281">
        <f t="shared" si="6"/>
        <v>8064.4561101205863</v>
      </c>
      <c r="F116" s="282">
        <f t="shared" si="7"/>
        <v>110490.85772150343</v>
      </c>
      <c r="G116" s="290">
        <f t="shared" si="9"/>
        <v>1400776.2018296763</v>
      </c>
      <c r="H116" s="290">
        <f t="shared" si="10"/>
        <v>127407.58818609054</v>
      </c>
      <c r="I116" s="290">
        <f t="shared" si="10"/>
        <v>1273368.6136435857</v>
      </c>
    </row>
    <row r="117" spans="1:9" x14ac:dyDescent="0.25">
      <c r="A117" s="292">
        <v>43586</v>
      </c>
      <c r="B117" s="279">
        <v>105690.19905477074</v>
      </c>
      <c r="C117" s="279">
        <f t="shared" si="8"/>
        <v>105690.19905477074</v>
      </c>
      <c r="D117" s="279">
        <v>9002.1939139308088</v>
      </c>
      <c r="E117" s="279">
        <f t="shared" si="6"/>
        <v>9002.1939139308088</v>
      </c>
      <c r="F117" s="280">
        <f t="shared" si="7"/>
        <v>96688.00514083993</v>
      </c>
      <c r="G117" s="273">
        <f t="shared" si="9"/>
        <v>1399182.072440675</v>
      </c>
      <c r="H117" s="273">
        <f t="shared" si="10"/>
        <v>126852.92057598237</v>
      </c>
      <c r="I117" s="273">
        <f t="shared" si="10"/>
        <v>1272329.1518646923</v>
      </c>
    </row>
    <row r="118" spans="1:9" x14ac:dyDescent="0.25">
      <c r="A118" s="293">
        <v>43617</v>
      </c>
      <c r="B118" s="281">
        <v>104474.75828099482</v>
      </c>
      <c r="C118" s="281">
        <f t="shared" si="8"/>
        <v>104474.75828099482</v>
      </c>
      <c r="D118" s="281">
        <v>8128.4174088279033</v>
      </c>
      <c r="E118" s="281">
        <f t="shared" si="6"/>
        <v>8128.4174088279033</v>
      </c>
      <c r="F118" s="282">
        <f t="shared" si="7"/>
        <v>96346.340872166911</v>
      </c>
      <c r="G118" s="290">
        <f t="shared" si="9"/>
        <v>1394610.7541498048</v>
      </c>
      <c r="H118" s="290">
        <f t="shared" si="10"/>
        <v>120149.89708094049</v>
      </c>
      <c r="I118" s="290">
        <f t="shared" si="10"/>
        <v>1274460.8570688642</v>
      </c>
    </row>
    <row r="119" spans="1:9" ht="15.75" thickBot="1" x14ac:dyDescent="0.3">
      <c r="A119" s="88">
        <v>43647</v>
      </c>
      <c r="B119" s="275">
        <v>120212.47512398785</v>
      </c>
      <c r="C119" s="275">
        <f t="shared" si="8"/>
        <v>120212.47512398785</v>
      </c>
      <c r="D119" s="275">
        <v>11266.609460315187</v>
      </c>
      <c r="E119" s="275">
        <f t="shared" si="6"/>
        <v>11266.609460315187</v>
      </c>
      <c r="F119" s="283">
        <f t="shared" si="7"/>
        <v>108945.86566367267</v>
      </c>
      <c r="G119" s="291">
        <f t="shared" si="9"/>
        <v>1397189.8632762367</v>
      </c>
      <c r="H119" s="291">
        <f t="shared" si="10"/>
        <v>121499.51858652233</v>
      </c>
      <c r="I119" s="291">
        <f t="shared" si="10"/>
        <v>1275690.3446897143</v>
      </c>
    </row>
    <row r="120" spans="1:9" ht="30" x14ac:dyDescent="0.25">
      <c r="A120" s="384" t="s">
        <v>438</v>
      </c>
      <c r="B120" s="163"/>
      <c r="C120" s="163"/>
      <c r="D120" s="388"/>
      <c r="E120" s="163"/>
      <c r="F120" s="163"/>
      <c r="G120" s="163"/>
      <c r="H120" s="163"/>
      <c r="I120" s="163"/>
    </row>
    <row r="122" spans="1:9" x14ac:dyDescent="0.25">
      <c r="C122" s="86"/>
    </row>
  </sheetData>
  <mergeCells count="1">
    <mergeCell ref="A3:A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J172"/>
  <sheetViews>
    <sheetView zoomScale="85" zoomScaleNormal="85" workbookViewId="0">
      <pane ySplit="4" topLeftCell="A5" activePane="bottomLeft" state="frozen"/>
      <selection pane="bottomLeft"/>
    </sheetView>
  </sheetViews>
  <sheetFormatPr defaultRowHeight="15" x14ac:dyDescent="0.25"/>
  <cols>
    <col min="1" max="1" width="29.42578125" style="1" customWidth="1"/>
    <col min="2" max="2" width="15.42578125" style="1" customWidth="1"/>
    <col min="3" max="3" width="12.42578125" style="1" customWidth="1"/>
    <col min="4" max="4" width="11.42578125" style="1" bestFit="1" customWidth="1"/>
    <col min="5" max="5" width="20.28515625" style="1" customWidth="1"/>
    <col min="6" max="6" width="11.85546875" style="1" customWidth="1"/>
    <col min="7" max="7" width="10" style="1" customWidth="1"/>
    <col min="8" max="16384" width="9.140625" style="1"/>
  </cols>
  <sheetData>
    <row r="1" spans="1:7" ht="15.75" x14ac:dyDescent="0.25">
      <c r="A1" s="60" t="s">
        <v>0</v>
      </c>
      <c r="B1" s="147"/>
    </row>
    <row r="3" spans="1:7" ht="15" customHeight="1" x14ac:dyDescent="0.25">
      <c r="A3" s="408" t="s">
        <v>302</v>
      </c>
      <c r="B3" s="303" t="s">
        <v>305</v>
      </c>
      <c r="C3" s="303"/>
      <c r="D3" s="303"/>
      <c r="E3" s="304" t="s">
        <v>300</v>
      </c>
      <c r="F3" s="304"/>
      <c r="G3" s="287"/>
    </row>
    <row r="4" spans="1:7" ht="29.25" customHeight="1" x14ac:dyDescent="0.25">
      <c r="A4" s="409"/>
      <c r="B4" s="300" t="s">
        <v>277</v>
      </c>
      <c r="C4" s="300" t="s">
        <v>279</v>
      </c>
      <c r="D4" s="300" t="s">
        <v>280</v>
      </c>
      <c r="E4" s="298" t="s">
        <v>278</v>
      </c>
      <c r="F4" s="298" t="s">
        <v>279</v>
      </c>
      <c r="G4" s="299" t="s">
        <v>280</v>
      </c>
    </row>
    <row r="5" spans="1:7" x14ac:dyDescent="0.25">
      <c r="A5" s="305">
        <v>39083</v>
      </c>
      <c r="B5" s="271">
        <v>2153.0691853444737</v>
      </c>
      <c r="C5" s="271">
        <v>26201.352283390861</v>
      </c>
      <c r="D5" s="271">
        <v>20870.844697024499</v>
      </c>
    </row>
    <row r="6" spans="1:7" x14ac:dyDescent="0.25">
      <c r="A6" s="306">
        <v>39114</v>
      </c>
      <c r="B6" s="274">
        <v>1764.635859815256</v>
      </c>
      <c r="C6" s="274">
        <v>26203.551282298478</v>
      </c>
      <c r="D6" s="274">
        <v>17896.293991025461</v>
      </c>
      <c r="E6" s="276"/>
      <c r="F6" s="276"/>
      <c r="G6" s="276"/>
    </row>
    <row r="7" spans="1:7" x14ac:dyDescent="0.25">
      <c r="A7" s="305">
        <v>39142</v>
      </c>
      <c r="B7" s="271">
        <v>2462.875526943792</v>
      </c>
      <c r="C7" s="271">
        <v>30039.192173737036</v>
      </c>
      <c r="D7" s="271">
        <v>19608.107429629817</v>
      </c>
    </row>
    <row r="8" spans="1:7" x14ac:dyDescent="0.25">
      <c r="A8" s="306">
        <v>39173</v>
      </c>
      <c r="B8" s="274">
        <v>2896.0224534411877</v>
      </c>
      <c r="C8" s="274">
        <v>26542.402949366628</v>
      </c>
      <c r="D8" s="274">
        <v>16891.869249765015</v>
      </c>
      <c r="E8" s="276"/>
      <c r="F8" s="276"/>
      <c r="G8" s="276"/>
    </row>
    <row r="9" spans="1:7" x14ac:dyDescent="0.25">
      <c r="A9" s="305">
        <v>39203</v>
      </c>
      <c r="B9" s="271">
        <v>2557.1360225001822</v>
      </c>
      <c r="C9" s="271">
        <v>27843.290681670289</v>
      </c>
      <c r="D9" s="271">
        <v>17152.827719708934</v>
      </c>
    </row>
    <row r="10" spans="1:7" x14ac:dyDescent="0.25">
      <c r="A10" s="306">
        <v>39234</v>
      </c>
      <c r="B10" s="274">
        <v>2631.7896372318314</v>
      </c>
      <c r="C10" s="274">
        <v>28016.097765607134</v>
      </c>
      <c r="D10" s="274">
        <v>17883.221892503374</v>
      </c>
      <c r="E10" s="276"/>
      <c r="F10" s="276"/>
      <c r="G10" s="276"/>
    </row>
    <row r="11" spans="1:7" x14ac:dyDescent="0.25">
      <c r="A11" s="305">
        <v>39264</v>
      </c>
      <c r="B11" s="271">
        <v>2570.8099057220361</v>
      </c>
      <c r="C11" s="271">
        <v>28129.894684253679</v>
      </c>
      <c r="D11" s="271">
        <v>21855.440422949308</v>
      </c>
    </row>
    <row r="12" spans="1:7" x14ac:dyDescent="0.25">
      <c r="A12" s="306">
        <v>39295</v>
      </c>
      <c r="B12" s="274">
        <v>4909.6734878525367</v>
      </c>
      <c r="C12" s="274">
        <v>27730.972386020494</v>
      </c>
      <c r="D12" s="274">
        <v>17042.972513001892</v>
      </c>
      <c r="E12" s="276"/>
      <c r="F12" s="276"/>
      <c r="G12" s="276"/>
    </row>
    <row r="13" spans="1:7" x14ac:dyDescent="0.25">
      <c r="A13" s="305">
        <v>39326</v>
      </c>
      <c r="B13" s="271">
        <v>2542.7473178503219</v>
      </c>
      <c r="C13" s="271">
        <v>39862.740579511068</v>
      </c>
      <c r="D13" s="271">
        <v>17557.58117751142</v>
      </c>
    </row>
    <row r="14" spans="1:7" x14ac:dyDescent="0.25">
      <c r="A14" s="306">
        <v>39356</v>
      </c>
      <c r="B14" s="274">
        <v>3392.2163560209083</v>
      </c>
      <c r="C14" s="274">
        <v>27861.146476396116</v>
      </c>
      <c r="D14" s="274">
        <v>17606.86480940496</v>
      </c>
      <c r="E14" s="276"/>
      <c r="F14" s="276"/>
      <c r="G14" s="276"/>
    </row>
    <row r="15" spans="1:7" x14ac:dyDescent="0.25">
      <c r="A15" s="305">
        <v>39387</v>
      </c>
      <c r="B15" s="271">
        <v>3143.8656979874158</v>
      </c>
      <c r="C15" s="271">
        <v>27597.322729373915</v>
      </c>
      <c r="D15" s="271">
        <v>19569.616122782045</v>
      </c>
    </row>
    <row r="16" spans="1:7" x14ac:dyDescent="0.25">
      <c r="A16" s="306">
        <v>39417</v>
      </c>
      <c r="B16" s="274">
        <v>11489.531101542005</v>
      </c>
      <c r="C16" s="274">
        <v>45353.003571993286</v>
      </c>
      <c r="D16" s="274">
        <v>25586.270287570231</v>
      </c>
      <c r="E16" s="277">
        <f t="shared" ref="E16:E47" si="0">SUM(B5:B16)</f>
        <v>42514.372552251938</v>
      </c>
      <c r="F16" s="277">
        <f t="shared" ref="F16:F47" si="1">SUM(C5:C16)</f>
        <v>361380.96756361896</v>
      </c>
      <c r="G16" s="277">
        <f t="shared" ref="G16:G47" si="2">SUM(D5:D16)</f>
        <v>229521.91031287698</v>
      </c>
    </row>
    <row r="17" spans="1:7" x14ac:dyDescent="0.25">
      <c r="A17" s="305">
        <v>39448</v>
      </c>
      <c r="B17" s="271">
        <v>2401.0770495405022</v>
      </c>
      <c r="C17" s="271">
        <v>30998.169372156648</v>
      </c>
      <c r="D17" s="271">
        <v>24152.598976085661</v>
      </c>
      <c r="E17" s="272">
        <f t="shared" si="0"/>
        <v>42762.380416447966</v>
      </c>
      <c r="F17" s="272">
        <f t="shared" si="1"/>
        <v>366177.78465238481</v>
      </c>
      <c r="G17" s="272">
        <f t="shared" si="2"/>
        <v>232803.66459193814</v>
      </c>
    </row>
    <row r="18" spans="1:7" x14ac:dyDescent="0.25">
      <c r="A18" s="306">
        <v>39479</v>
      </c>
      <c r="B18" s="274">
        <v>2105.5368788979699</v>
      </c>
      <c r="C18" s="274">
        <v>26415.547191406902</v>
      </c>
      <c r="D18" s="274">
        <v>18176.605854018795</v>
      </c>
      <c r="E18" s="277">
        <f t="shared" si="0"/>
        <v>43103.281435530691</v>
      </c>
      <c r="F18" s="277">
        <f t="shared" si="1"/>
        <v>366389.78056149319</v>
      </c>
      <c r="G18" s="277">
        <f t="shared" si="2"/>
        <v>233083.97645493149</v>
      </c>
    </row>
    <row r="19" spans="1:7" x14ac:dyDescent="0.25">
      <c r="A19" s="305">
        <v>39508</v>
      </c>
      <c r="B19" s="271">
        <v>2856.7140992036007</v>
      </c>
      <c r="C19" s="271">
        <v>27824.838697408115</v>
      </c>
      <c r="D19" s="271">
        <v>17195.457360308486</v>
      </c>
      <c r="E19" s="272">
        <f t="shared" si="0"/>
        <v>43497.120007790494</v>
      </c>
      <c r="F19" s="272">
        <f t="shared" si="1"/>
        <v>364175.42708516424</v>
      </c>
      <c r="G19" s="272">
        <f t="shared" si="2"/>
        <v>230671.3263856101</v>
      </c>
    </row>
    <row r="20" spans="1:7" x14ac:dyDescent="0.25">
      <c r="A20" s="306">
        <v>39539</v>
      </c>
      <c r="B20" s="274">
        <v>2778.8412622904889</v>
      </c>
      <c r="C20" s="274">
        <v>28907.183618854979</v>
      </c>
      <c r="D20" s="274">
        <v>17228.443801718684</v>
      </c>
      <c r="E20" s="277">
        <f t="shared" si="0"/>
        <v>43379.938816639798</v>
      </c>
      <c r="F20" s="277">
        <f t="shared" si="1"/>
        <v>366540.2077546526</v>
      </c>
      <c r="G20" s="277">
        <f t="shared" si="2"/>
        <v>231007.90093756377</v>
      </c>
    </row>
    <row r="21" spans="1:7" x14ac:dyDescent="0.25">
      <c r="A21" s="305">
        <v>39569</v>
      </c>
      <c r="B21" s="271">
        <v>3824.160821168191</v>
      </c>
      <c r="C21" s="271">
        <v>28633.596580236568</v>
      </c>
      <c r="D21" s="271">
        <v>17635.742688622257</v>
      </c>
      <c r="E21" s="272">
        <f t="shared" si="0"/>
        <v>44646.963615307803</v>
      </c>
      <c r="F21" s="272">
        <f t="shared" si="1"/>
        <v>367330.51365321886</v>
      </c>
      <c r="G21" s="272">
        <f t="shared" si="2"/>
        <v>231490.81590647713</v>
      </c>
    </row>
    <row r="22" spans="1:7" x14ac:dyDescent="0.25">
      <c r="A22" s="306">
        <v>39600</v>
      </c>
      <c r="B22" s="274">
        <v>4502.2321934471174</v>
      </c>
      <c r="C22" s="274">
        <v>29166.055990236524</v>
      </c>
      <c r="D22" s="274">
        <v>18685.658641673825</v>
      </c>
      <c r="E22" s="277">
        <f t="shared" si="0"/>
        <v>46517.406171523093</v>
      </c>
      <c r="F22" s="277">
        <f t="shared" si="1"/>
        <v>368480.47187784826</v>
      </c>
      <c r="G22" s="277">
        <f t="shared" si="2"/>
        <v>232293.25265564758</v>
      </c>
    </row>
    <row r="23" spans="1:7" x14ac:dyDescent="0.25">
      <c r="A23" s="305">
        <v>39630</v>
      </c>
      <c r="B23" s="271">
        <v>5495.1736180705939</v>
      </c>
      <c r="C23" s="271">
        <v>28280.797874783715</v>
      </c>
      <c r="D23" s="271">
        <v>24068.500575419632</v>
      </c>
      <c r="E23" s="272">
        <f t="shared" si="0"/>
        <v>49441.769883871646</v>
      </c>
      <c r="F23" s="272">
        <f t="shared" si="1"/>
        <v>368631.37506837829</v>
      </c>
      <c r="G23" s="272">
        <f t="shared" si="2"/>
        <v>234506.31280811789</v>
      </c>
    </row>
    <row r="24" spans="1:7" x14ac:dyDescent="0.25">
      <c r="A24" s="306">
        <v>39661</v>
      </c>
      <c r="B24" s="274">
        <v>5554.4498232227743</v>
      </c>
      <c r="C24" s="274">
        <v>31580.754392021685</v>
      </c>
      <c r="D24" s="274">
        <v>17608.318124431353</v>
      </c>
      <c r="E24" s="277">
        <f t="shared" si="0"/>
        <v>50086.546219241878</v>
      </c>
      <c r="F24" s="277">
        <f t="shared" si="1"/>
        <v>372481.1570743795</v>
      </c>
      <c r="G24" s="277">
        <f t="shared" si="2"/>
        <v>235071.65841954737</v>
      </c>
    </row>
    <row r="25" spans="1:7" x14ac:dyDescent="0.25">
      <c r="A25" s="305">
        <v>39692</v>
      </c>
      <c r="B25" s="271">
        <v>4285.0074991862393</v>
      </c>
      <c r="C25" s="271">
        <v>38058.384141203263</v>
      </c>
      <c r="D25" s="271">
        <v>18646.695196883531</v>
      </c>
      <c r="E25" s="272">
        <f t="shared" si="0"/>
        <v>51828.806400577807</v>
      </c>
      <c r="F25" s="272">
        <f t="shared" si="1"/>
        <v>370676.80063607165</v>
      </c>
      <c r="G25" s="272">
        <f t="shared" si="2"/>
        <v>236160.77243891946</v>
      </c>
    </row>
    <row r="26" spans="1:7" x14ac:dyDescent="0.25">
      <c r="A26" s="306">
        <v>39722</v>
      </c>
      <c r="B26" s="274">
        <v>3244.4166136742801</v>
      </c>
      <c r="C26" s="274">
        <v>27961.549994740399</v>
      </c>
      <c r="D26" s="274">
        <v>19170.936788514751</v>
      </c>
      <c r="E26" s="277">
        <f t="shared" si="0"/>
        <v>51681.00665823117</v>
      </c>
      <c r="F26" s="277">
        <f t="shared" si="1"/>
        <v>370777.20415441593</v>
      </c>
      <c r="G26" s="277">
        <f t="shared" si="2"/>
        <v>237724.84441802927</v>
      </c>
    </row>
    <row r="27" spans="1:7" x14ac:dyDescent="0.25">
      <c r="A27" s="305">
        <v>39753</v>
      </c>
      <c r="B27" s="271">
        <v>5290.2836478103709</v>
      </c>
      <c r="C27" s="271">
        <v>32205.705325868934</v>
      </c>
      <c r="D27" s="271">
        <v>22893.420096331742</v>
      </c>
      <c r="E27" s="272">
        <f t="shared" si="0"/>
        <v>53827.424608054134</v>
      </c>
      <c r="F27" s="272">
        <f t="shared" si="1"/>
        <v>375385.58675091097</v>
      </c>
      <c r="G27" s="272">
        <f t="shared" si="2"/>
        <v>241048.64839157893</v>
      </c>
    </row>
    <row r="28" spans="1:7" x14ac:dyDescent="0.25">
      <c r="A28" s="306">
        <v>39783</v>
      </c>
      <c r="B28" s="274">
        <v>9305.1512444632663</v>
      </c>
      <c r="C28" s="274">
        <v>38333.04739462219</v>
      </c>
      <c r="D28" s="274">
        <v>28938.243028013228</v>
      </c>
      <c r="E28" s="277">
        <f t="shared" si="0"/>
        <v>51643.044750975394</v>
      </c>
      <c r="F28" s="277">
        <f t="shared" si="1"/>
        <v>368365.63057353988</v>
      </c>
      <c r="G28" s="277">
        <f t="shared" si="2"/>
        <v>244400.62113202194</v>
      </c>
    </row>
    <row r="29" spans="1:7" x14ac:dyDescent="0.25">
      <c r="A29" s="305">
        <v>39814</v>
      </c>
      <c r="B29" s="271">
        <v>2635.6439947339331</v>
      </c>
      <c r="C29" s="271">
        <v>33014.917582139424</v>
      </c>
      <c r="D29" s="271">
        <v>29890.966410579898</v>
      </c>
      <c r="E29" s="272">
        <f t="shared" si="0"/>
        <v>51877.611696168824</v>
      </c>
      <c r="F29" s="272">
        <f t="shared" si="1"/>
        <v>370382.3787835227</v>
      </c>
      <c r="G29" s="272">
        <f t="shared" si="2"/>
        <v>250138.98856651617</v>
      </c>
    </row>
    <row r="30" spans="1:7" x14ac:dyDescent="0.25">
      <c r="A30" s="306">
        <v>39845</v>
      </c>
      <c r="B30" s="274">
        <v>2202.996660775364</v>
      </c>
      <c r="C30" s="274">
        <v>28163.498311791453</v>
      </c>
      <c r="D30" s="274">
        <v>20202.908746711095</v>
      </c>
      <c r="E30" s="277">
        <f t="shared" si="0"/>
        <v>51975.071478046222</v>
      </c>
      <c r="F30" s="277">
        <f t="shared" si="1"/>
        <v>372130.3299039072</v>
      </c>
      <c r="G30" s="277">
        <f t="shared" si="2"/>
        <v>252165.29145920847</v>
      </c>
    </row>
    <row r="31" spans="1:7" x14ac:dyDescent="0.25">
      <c r="A31" s="305">
        <v>39873</v>
      </c>
      <c r="B31" s="271">
        <v>2796.4106539595768</v>
      </c>
      <c r="C31" s="271">
        <v>30932.734671643622</v>
      </c>
      <c r="D31" s="271">
        <v>20102.989755745228</v>
      </c>
      <c r="E31" s="272">
        <f t="shared" si="0"/>
        <v>51914.768032802196</v>
      </c>
      <c r="F31" s="272">
        <f t="shared" si="1"/>
        <v>375238.22587814281</v>
      </c>
      <c r="G31" s="272">
        <f t="shared" si="2"/>
        <v>255072.82385464525</v>
      </c>
    </row>
    <row r="32" spans="1:7" x14ac:dyDescent="0.25">
      <c r="A32" s="306">
        <v>39904</v>
      </c>
      <c r="B32" s="274">
        <v>4277.1329048400967</v>
      </c>
      <c r="C32" s="274">
        <v>30516.565011296847</v>
      </c>
      <c r="D32" s="274">
        <v>19989.23915296757</v>
      </c>
      <c r="E32" s="277">
        <f t="shared" si="0"/>
        <v>53413.059675351797</v>
      </c>
      <c r="F32" s="277">
        <f t="shared" si="1"/>
        <v>376847.60727058467</v>
      </c>
      <c r="G32" s="277">
        <f t="shared" si="2"/>
        <v>257833.61920589412</v>
      </c>
    </row>
    <row r="33" spans="1:7" x14ac:dyDescent="0.25">
      <c r="A33" s="305">
        <v>39934</v>
      </c>
      <c r="B33" s="271">
        <v>4432.564358513313</v>
      </c>
      <c r="C33" s="271">
        <v>30287.980098684347</v>
      </c>
      <c r="D33" s="271">
        <v>19422.27865981295</v>
      </c>
      <c r="E33" s="272">
        <f t="shared" si="0"/>
        <v>54021.463212696923</v>
      </c>
      <c r="F33" s="272">
        <f t="shared" si="1"/>
        <v>378501.99078903242</v>
      </c>
      <c r="G33" s="272">
        <f t="shared" si="2"/>
        <v>259620.15517708482</v>
      </c>
    </row>
    <row r="34" spans="1:7" x14ac:dyDescent="0.25">
      <c r="A34" s="306">
        <v>39965</v>
      </c>
      <c r="B34" s="274">
        <v>4833.4868608527422</v>
      </c>
      <c r="C34" s="274">
        <v>30715.97502243955</v>
      </c>
      <c r="D34" s="274">
        <v>20219.294771688019</v>
      </c>
      <c r="E34" s="277">
        <f t="shared" si="0"/>
        <v>54352.717880102544</v>
      </c>
      <c r="F34" s="277">
        <f t="shared" si="1"/>
        <v>380051.9098212354</v>
      </c>
      <c r="G34" s="277">
        <f t="shared" si="2"/>
        <v>261153.79130709902</v>
      </c>
    </row>
    <row r="35" spans="1:7" x14ac:dyDescent="0.25">
      <c r="A35" s="305">
        <v>39995</v>
      </c>
      <c r="B35" s="271">
        <v>5209.9391520953095</v>
      </c>
      <c r="C35" s="271">
        <v>30529.240075751888</v>
      </c>
      <c r="D35" s="271">
        <v>25496.912147989406</v>
      </c>
      <c r="E35" s="272">
        <f t="shared" si="0"/>
        <v>54067.483414127259</v>
      </c>
      <c r="F35" s="272">
        <f t="shared" si="1"/>
        <v>382300.35202220368</v>
      </c>
      <c r="G35" s="272">
        <f t="shared" si="2"/>
        <v>262582.2028796688</v>
      </c>
    </row>
    <row r="36" spans="1:7" x14ac:dyDescent="0.25">
      <c r="A36" s="306">
        <v>40026</v>
      </c>
      <c r="B36" s="274">
        <v>3606.324832570464</v>
      </c>
      <c r="C36" s="274">
        <v>34361.072223598872</v>
      </c>
      <c r="D36" s="274">
        <v>20273.811494164303</v>
      </c>
      <c r="E36" s="277">
        <f t="shared" si="0"/>
        <v>52119.358423474951</v>
      </c>
      <c r="F36" s="277">
        <f t="shared" si="1"/>
        <v>385080.66985378088</v>
      </c>
      <c r="G36" s="277">
        <f t="shared" si="2"/>
        <v>265247.69624940178</v>
      </c>
    </row>
    <row r="37" spans="1:7" x14ac:dyDescent="0.25">
      <c r="A37" s="305">
        <v>40057</v>
      </c>
      <c r="B37" s="271">
        <v>6142.7754753881145</v>
      </c>
      <c r="C37" s="271">
        <v>40703.699253823856</v>
      </c>
      <c r="D37" s="271">
        <v>20716.954774700709</v>
      </c>
      <c r="E37" s="272">
        <f t="shared" si="0"/>
        <v>53977.126399676825</v>
      </c>
      <c r="F37" s="272">
        <f t="shared" si="1"/>
        <v>387725.98496640142</v>
      </c>
      <c r="G37" s="272">
        <f t="shared" si="2"/>
        <v>267317.95582721895</v>
      </c>
    </row>
    <row r="38" spans="1:7" x14ac:dyDescent="0.25">
      <c r="A38" s="306">
        <v>40087</v>
      </c>
      <c r="B38" s="274">
        <v>5818.4607538844975</v>
      </c>
      <c r="C38" s="274">
        <v>30776.257849312926</v>
      </c>
      <c r="D38" s="274">
        <v>20736.580345369282</v>
      </c>
      <c r="E38" s="277">
        <f t="shared" si="0"/>
        <v>56551.17053988704</v>
      </c>
      <c r="F38" s="277">
        <f t="shared" si="1"/>
        <v>390540.69282097393</v>
      </c>
      <c r="G38" s="277">
        <f t="shared" si="2"/>
        <v>268883.59938407346</v>
      </c>
    </row>
    <row r="39" spans="1:7" x14ac:dyDescent="0.25">
      <c r="A39" s="305">
        <v>40118</v>
      </c>
      <c r="B39" s="271">
        <v>5471.3329379610141</v>
      </c>
      <c r="C39" s="271">
        <v>34622.117139466674</v>
      </c>
      <c r="D39" s="271">
        <v>23662.95564911767</v>
      </c>
      <c r="E39" s="272">
        <f t="shared" si="0"/>
        <v>56732.219830037699</v>
      </c>
      <c r="F39" s="272">
        <f t="shared" si="1"/>
        <v>392957.10463457165</v>
      </c>
      <c r="G39" s="272">
        <f t="shared" si="2"/>
        <v>269653.13493685937</v>
      </c>
    </row>
    <row r="40" spans="1:7" x14ac:dyDescent="0.25">
      <c r="A40" s="306">
        <v>40148</v>
      </c>
      <c r="B40" s="274">
        <v>12226.298520799042</v>
      </c>
      <c r="C40" s="274">
        <v>41264.174355949785</v>
      </c>
      <c r="D40" s="274">
        <v>29512.411877505139</v>
      </c>
      <c r="E40" s="277">
        <f t="shared" si="0"/>
        <v>59653.367106373473</v>
      </c>
      <c r="F40" s="277">
        <f t="shared" si="1"/>
        <v>395888.23159589921</v>
      </c>
      <c r="G40" s="277">
        <f t="shared" si="2"/>
        <v>270227.30378635129</v>
      </c>
    </row>
    <row r="41" spans="1:7" x14ac:dyDescent="0.25">
      <c r="A41" s="305">
        <v>40179</v>
      </c>
      <c r="B41" s="271">
        <v>5150.5229345556108</v>
      </c>
      <c r="C41" s="271">
        <v>30559.973061007873</v>
      </c>
      <c r="D41" s="271">
        <v>24708.130418067383</v>
      </c>
      <c r="E41" s="272">
        <f t="shared" si="0"/>
        <v>62168.246046195141</v>
      </c>
      <c r="F41" s="272">
        <f t="shared" si="1"/>
        <v>393433.28707476769</v>
      </c>
      <c r="G41" s="272">
        <f t="shared" si="2"/>
        <v>265044.46779383876</v>
      </c>
    </row>
    <row r="42" spans="1:7" x14ac:dyDescent="0.25">
      <c r="A42" s="306">
        <v>40210</v>
      </c>
      <c r="B42" s="274">
        <v>4116.7481507945104</v>
      </c>
      <c r="C42" s="274">
        <v>32376.331926131475</v>
      </c>
      <c r="D42" s="274">
        <v>20943.260467979268</v>
      </c>
      <c r="E42" s="277">
        <f t="shared" si="0"/>
        <v>64081.997536214294</v>
      </c>
      <c r="F42" s="277">
        <f t="shared" si="1"/>
        <v>397646.12068910769</v>
      </c>
      <c r="G42" s="277">
        <f t="shared" si="2"/>
        <v>265784.81951510691</v>
      </c>
    </row>
    <row r="43" spans="1:7" x14ac:dyDescent="0.25">
      <c r="A43" s="305">
        <v>40238</v>
      </c>
      <c r="B43" s="271">
        <v>7245.1230820581959</v>
      </c>
      <c r="C43" s="271">
        <v>38350.839344869135</v>
      </c>
      <c r="D43" s="271">
        <v>25961.463530255962</v>
      </c>
      <c r="E43" s="272">
        <f t="shared" si="0"/>
        <v>68530.709964312904</v>
      </c>
      <c r="F43" s="272">
        <f t="shared" si="1"/>
        <v>405064.22536233324</v>
      </c>
      <c r="G43" s="272">
        <f t="shared" si="2"/>
        <v>271643.29328961769</v>
      </c>
    </row>
    <row r="44" spans="1:7" x14ac:dyDescent="0.25">
      <c r="A44" s="306">
        <v>40269</v>
      </c>
      <c r="B44" s="274">
        <v>5002.3147497734271</v>
      </c>
      <c r="C44" s="274">
        <v>32622.442481368642</v>
      </c>
      <c r="D44" s="274">
        <v>20506.718045614118</v>
      </c>
      <c r="E44" s="277">
        <f t="shared" si="0"/>
        <v>69255.891809246241</v>
      </c>
      <c r="F44" s="277">
        <f t="shared" si="1"/>
        <v>407170.10283240501</v>
      </c>
      <c r="G44" s="277">
        <f t="shared" si="2"/>
        <v>272160.77218226419</v>
      </c>
    </row>
    <row r="45" spans="1:7" x14ac:dyDescent="0.25">
      <c r="A45" s="305">
        <v>40299</v>
      </c>
      <c r="B45" s="271">
        <v>6929.5158835925804</v>
      </c>
      <c r="C45" s="271">
        <v>32196.201594533966</v>
      </c>
      <c r="D45" s="271">
        <v>21093.262679119543</v>
      </c>
      <c r="E45" s="272">
        <f t="shared" si="0"/>
        <v>71752.843334325516</v>
      </c>
      <c r="F45" s="272">
        <f t="shared" si="1"/>
        <v>409078.32432825468</v>
      </c>
      <c r="G45" s="272">
        <f t="shared" si="2"/>
        <v>273831.7562015708</v>
      </c>
    </row>
    <row r="46" spans="1:7" x14ac:dyDescent="0.25">
      <c r="A46" s="306">
        <v>40330</v>
      </c>
      <c r="B46" s="274">
        <v>5637.2675218291752</v>
      </c>
      <c r="C46" s="274">
        <v>32510.872181297786</v>
      </c>
      <c r="D46" s="274">
        <v>20879.514306355737</v>
      </c>
      <c r="E46" s="277">
        <f t="shared" si="0"/>
        <v>72556.623995301939</v>
      </c>
      <c r="F46" s="277">
        <f t="shared" si="1"/>
        <v>410873.22148711298</v>
      </c>
      <c r="G46" s="277">
        <f t="shared" si="2"/>
        <v>274491.97573623853</v>
      </c>
    </row>
    <row r="47" spans="1:7" x14ac:dyDescent="0.25">
      <c r="A47" s="305">
        <v>40360</v>
      </c>
      <c r="B47" s="271">
        <v>7886.2089810361931</v>
      </c>
      <c r="C47" s="271">
        <v>32594.034203292955</v>
      </c>
      <c r="D47" s="271">
        <v>26770.290965272961</v>
      </c>
      <c r="E47" s="272">
        <f t="shared" si="0"/>
        <v>75232.893824242827</v>
      </c>
      <c r="F47" s="272">
        <f t="shared" si="1"/>
        <v>412938.01561465405</v>
      </c>
      <c r="G47" s="272">
        <f t="shared" si="2"/>
        <v>275765.35455352208</v>
      </c>
    </row>
    <row r="48" spans="1:7" x14ac:dyDescent="0.25">
      <c r="A48" s="306">
        <v>40391</v>
      </c>
      <c r="B48" s="274">
        <v>4073.0430098196225</v>
      </c>
      <c r="C48" s="274">
        <v>38181.024104427139</v>
      </c>
      <c r="D48" s="274">
        <v>21925.583968613697</v>
      </c>
      <c r="E48" s="277">
        <f t="shared" ref="E48:E79" si="3">SUM(B37:B48)</f>
        <v>75699.612001491987</v>
      </c>
      <c r="F48" s="277">
        <f t="shared" ref="F48:F79" si="4">SUM(C37:C48)</f>
        <v>416757.9674954823</v>
      </c>
      <c r="G48" s="277">
        <f t="shared" ref="G48:G79" si="5">SUM(D37:D48)</f>
        <v>277417.12702797144</v>
      </c>
    </row>
    <row r="49" spans="1:7" x14ac:dyDescent="0.25">
      <c r="A49" s="305">
        <v>40422</v>
      </c>
      <c r="B49" s="271">
        <v>8105.4619791061177</v>
      </c>
      <c r="C49" s="271">
        <v>43979.765173537147</v>
      </c>
      <c r="D49" s="271">
        <v>21845.412783459466</v>
      </c>
      <c r="E49" s="272">
        <f t="shared" si="3"/>
        <v>77662.298505209983</v>
      </c>
      <c r="F49" s="272">
        <f t="shared" si="4"/>
        <v>420034.03341519553</v>
      </c>
      <c r="G49" s="272">
        <f t="shared" si="5"/>
        <v>278545.58503673022</v>
      </c>
    </row>
    <row r="50" spans="1:7" x14ac:dyDescent="0.25">
      <c r="A50" s="306">
        <v>40452</v>
      </c>
      <c r="B50" s="274">
        <v>8109.292109461654</v>
      </c>
      <c r="C50" s="274">
        <v>32734.60812758017</v>
      </c>
      <c r="D50" s="274">
        <v>21811.019215356951</v>
      </c>
      <c r="E50" s="277">
        <f t="shared" si="3"/>
        <v>79953.129860787158</v>
      </c>
      <c r="F50" s="277">
        <f t="shared" si="4"/>
        <v>421992.3836934627</v>
      </c>
      <c r="G50" s="277">
        <f t="shared" si="5"/>
        <v>279620.02390671789</v>
      </c>
    </row>
    <row r="51" spans="1:7" x14ac:dyDescent="0.25">
      <c r="A51" s="305">
        <v>40483</v>
      </c>
      <c r="B51" s="271">
        <v>6447.1339813842933</v>
      </c>
      <c r="C51" s="271">
        <v>36755.793676553345</v>
      </c>
      <c r="D51" s="271">
        <v>24923.360121957783</v>
      </c>
      <c r="E51" s="272">
        <f t="shared" si="3"/>
        <v>80928.930904210414</v>
      </c>
      <c r="F51" s="272">
        <f t="shared" si="4"/>
        <v>424126.06023054937</v>
      </c>
      <c r="G51" s="272">
        <f t="shared" si="5"/>
        <v>280880.42837955803</v>
      </c>
    </row>
    <row r="52" spans="1:7" x14ac:dyDescent="0.25">
      <c r="A52" s="306">
        <v>40513</v>
      </c>
      <c r="B52" s="274">
        <v>6256.5986408546878</v>
      </c>
      <c r="C52" s="274">
        <v>44215.701362400017</v>
      </c>
      <c r="D52" s="274">
        <v>30907.615013474588</v>
      </c>
      <c r="E52" s="277">
        <f t="shared" si="3"/>
        <v>74959.231024266075</v>
      </c>
      <c r="F52" s="277">
        <f t="shared" si="4"/>
        <v>427077.58723699965</v>
      </c>
      <c r="G52" s="277">
        <f t="shared" si="5"/>
        <v>282275.63151552749</v>
      </c>
    </row>
    <row r="53" spans="1:7" x14ac:dyDescent="0.25">
      <c r="A53" s="305">
        <v>40544</v>
      </c>
      <c r="B53" s="271">
        <v>12629.037248072593</v>
      </c>
      <c r="C53" s="271">
        <v>32647.186255394121</v>
      </c>
      <c r="D53" s="271">
        <v>25758.774453963357</v>
      </c>
      <c r="E53" s="272">
        <f t="shared" si="3"/>
        <v>82437.745337783053</v>
      </c>
      <c r="F53" s="272">
        <f t="shared" si="4"/>
        <v>429164.80043138587</v>
      </c>
      <c r="G53" s="272">
        <f t="shared" si="5"/>
        <v>283326.27555142343</v>
      </c>
    </row>
    <row r="54" spans="1:7" x14ac:dyDescent="0.25">
      <c r="A54" s="306">
        <v>40575</v>
      </c>
      <c r="B54" s="274">
        <v>2390.6538744830145</v>
      </c>
      <c r="C54" s="274">
        <v>33924.893468761882</v>
      </c>
      <c r="D54" s="274">
        <v>22001.048385221256</v>
      </c>
      <c r="E54" s="277">
        <f t="shared" si="3"/>
        <v>80711.651061471552</v>
      </c>
      <c r="F54" s="277">
        <f t="shared" si="4"/>
        <v>430713.36197401636</v>
      </c>
      <c r="G54" s="277">
        <f t="shared" si="5"/>
        <v>284384.06346866547</v>
      </c>
    </row>
    <row r="55" spans="1:7" x14ac:dyDescent="0.25">
      <c r="A55" s="305">
        <v>40603</v>
      </c>
      <c r="B55" s="271">
        <v>5442.4358497733292</v>
      </c>
      <c r="C55" s="271">
        <v>33758.68119408028</v>
      </c>
      <c r="D55" s="271">
        <v>22231.896488039583</v>
      </c>
      <c r="E55" s="272">
        <f t="shared" si="3"/>
        <v>78908.963829186701</v>
      </c>
      <c r="F55" s="272">
        <f t="shared" si="4"/>
        <v>426121.20382322744</v>
      </c>
      <c r="G55" s="272">
        <f t="shared" si="5"/>
        <v>280654.49642644904</v>
      </c>
    </row>
    <row r="56" spans="1:7" x14ac:dyDescent="0.25">
      <c r="A56" s="306">
        <v>40634</v>
      </c>
      <c r="B56" s="274">
        <v>5829.302771743025</v>
      </c>
      <c r="C56" s="274">
        <v>38441.246388140498</v>
      </c>
      <c r="D56" s="274">
        <v>26286.815618890694</v>
      </c>
      <c r="E56" s="277">
        <f t="shared" si="3"/>
        <v>79735.951851156293</v>
      </c>
      <c r="F56" s="277">
        <f t="shared" si="4"/>
        <v>431940.00772999926</v>
      </c>
      <c r="G56" s="277">
        <f t="shared" si="5"/>
        <v>286434.59399972559</v>
      </c>
    </row>
    <row r="57" spans="1:7" x14ac:dyDescent="0.25">
      <c r="A57" s="305">
        <v>40664</v>
      </c>
      <c r="B57" s="271">
        <v>5973.4740408460257</v>
      </c>
      <c r="C57" s="271">
        <v>33822.958645228849</v>
      </c>
      <c r="D57" s="271">
        <v>22110.424238712862</v>
      </c>
      <c r="E57" s="272">
        <f t="shared" si="3"/>
        <v>78779.91000840973</v>
      </c>
      <c r="F57" s="272">
        <f t="shared" si="4"/>
        <v>433566.76478069415</v>
      </c>
      <c r="G57" s="272">
        <f t="shared" si="5"/>
        <v>287451.75555931893</v>
      </c>
    </row>
    <row r="58" spans="1:7" x14ac:dyDescent="0.25">
      <c r="A58" s="306">
        <v>40695</v>
      </c>
      <c r="B58" s="274">
        <v>7819.2787183957917</v>
      </c>
      <c r="C58" s="274">
        <v>33860.918819181468</v>
      </c>
      <c r="D58" s="274">
        <v>21953.173349289631</v>
      </c>
      <c r="E58" s="277">
        <f t="shared" si="3"/>
        <v>80961.921204976359</v>
      </c>
      <c r="F58" s="277">
        <f t="shared" si="4"/>
        <v>434916.81141857785</v>
      </c>
      <c r="G58" s="277">
        <f t="shared" si="5"/>
        <v>288525.41460225283</v>
      </c>
    </row>
    <row r="59" spans="1:7" x14ac:dyDescent="0.25">
      <c r="A59" s="305">
        <v>40725</v>
      </c>
      <c r="B59" s="271">
        <v>7578.6144343603573</v>
      </c>
      <c r="C59" s="271">
        <v>34317.458456076049</v>
      </c>
      <c r="D59" s="271">
        <v>27545.606859476098</v>
      </c>
      <c r="E59" s="272">
        <f t="shared" si="3"/>
        <v>80654.326658300502</v>
      </c>
      <c r="F59" s="272">
        <f t="shared" si="4"/>
        <v>436640.23567136098</v>
      </c>
      <c r="G59" s="272">
        <f t="shared" si="5"/>
        <v>289300.73049645592</v>
      </c>
    </row>
    <row r="60" spans="1:7" x14ac:dyDescent="0.25">
      <c r="A60" s="306">
        <v>40756</v>
      </c>
      <c r="B60" s="274">
        <v>5096.0998036880583</v>
      </c>
      <c r="C60" s="274">
        <v>38161.010157774857</v>
      </c>
      <c r="D60" s="274">
        <v>21415.355169878138</v>
      </c>
      <c r="E60" s="277">
        <f t="shared" si="3"/>
        <v>81677.383452168957</v>
      </c>
      <c r="F60" s="277">
        <f t="shared" si="4"/>
        <v>436620.22172470862</v>
      </c>
      <c r="G60" s="277">
        <f t="shared" si="5"/>
        <v>288790.50169772038</v>
      </c>
    </row>
    <row r="61" spans="1:7" x14ac:dyDescent="0.25">
      <c r="A61" s="305">
        <v>40787</v>
      </c>
      <c r="B61" s="271">
        <v>5405.4306746001539</v>
      </c>
      <c r="C61" s="271">
        <v>45382.82890403537</v>
      </c>
      <c r="D61" s="271">
        <v>21622.720929127765</v>
      </c>
      <c r="E61" s="272">
        <f t="shared" si="3"/>
        <v>78977.352147662983</v>
      </c>
      <c r="F61" s="272">
        <f t="shared" si="4"/>
        <v>438023.28545520693</v>
      </c>
      <c r="G61" s="272">
        <f t="shared" si="5"/>
        <v>288567.80984338868</v>
      </c>
    </row>
    <row r="62" spans="1:7" x14ac:dyDescent="0.25">
      <c r="A62" s="306">
        <v>40817</v>
      </c>
      <c r="B62" s="274">
        <v>7371.1808767663233</v>
      </c>
      <c r="C62" s="274">
        <v>33878.797503065463</v>
      </c>
      <c r="D62" s="274">
        <v>21257.053885069272</v>
      </c>
      <c r="E62" s="277">
        <f t="shared" si="3"/>
        <v>78239.240914967653</v>
      </c>
      <c r="F62" s="277">
        <f t="shared" si="4"/>
        <v>439167.47483069217</v>
      </c>
      <c r="G62" s="277">
        <f t="shared" si="5"/>
        <v>288013.84451310104</v>
      </c>
    </row>
    <row r="63" spans="1:7" x14ac:dyDescent="0.25">
      <c r="A63" s="305">
        <v>40848</v>
      </c>
      <c r="B63" s="271">
        <v>4980.4972191703755</v>
      </c>
      <c r="C63" s="271">
        <v>38216.807267784112</v>
      </c>
      <c r="D63" s="271">
        <v>23925.923562610267</v>
      </c>
      <c r="E63" s="272">
        <f t="shared" si="3"/>
        <v>76772.604152753731</v>
      </c>
      <c r="F63" s="272">
        <f t="shared" si="4"/>
        <v>440628.48842192302</v>
      </c>
      <c r="G63" s="272">
        <f t="shared" si="5"/>
        <v>287016.40795375354</v>
      </c>
    </row>
    <row r="64" spans="1:7" x14ac:dyDescent="0.25">
      <c r="A64" s="306">
        <v>40878</v>
      </c>
      <c r="B64" s="274">
        <v>12234.62568585227</v>
      </c>
      <c r="C64" s="274">
        <v>45758.651825475259</v>
      </c>
      <c r="D64" s="274">
        <v>29229.575454098547</v>
      </c>
      <c r="E64" s="277">
        <f t="shared" si="3"/>
        <v>82750.631197751311</v>
      </c>
      <c r="F64" s="277">
        <f t="shared" si="4"/>
        <v>442171.43888499821</v>
      </c>
      <c r="G64" s="277">
        <f t="shared" si="5"/>
        <v>285338.36839437747</v>
      </c>
    </row>
    <row r="65" spans="1:7" x14ac:dyDescent="0.25">
      <c r="A65" s="305">
        <v>40909</v>
      </c>
      <c r="B65" s="271">
        <v>11772.671403254659</v>
      </c>
      <c r="C65" s="271">
        <v>34498.977300237086</v>
      </c>
      <c r="D65" s="271">
        <v>25201.924019031259</v>
      </c>
      <c r="E65" s="272">
        <f t="shared" si="3"/>
        <v>81894.265352933391</v>
      </c>
      <c r="F65" s="272">
        <f t="shared" si="4"/>
        <v>444023.2299298413</v>
      </c>
      <c r="G65" s="272">
        <f t="shared" si="5"/>
        <v>284781.51795944537</v>
      </c>
    </row>
    <row r="66" spans="1:7" x14ac:dyDescent="0.25">
      <c r="A66" s="306">
        <v>40940</v>
      </c>
      <c r="B66" s="274">
        <v>2835.6849419712171</v>
      </c>
      <c r="C66" s="274">
        <v>36384.547666615712</v>
      </c>
      <c r="D66" s="274">
        <v>21891.906678724972</v>
      </c>
      <c r="E66" s="277">
        <f t="shared" si="3"/>
        <v>82339.296420421597</v>
      </c>
      <c r="F66" s="277">
        <f t="shared" si="4"/>
        <v>446482.88412769506</v>
      </c>
      <c r="G66" s="277">
        <f t="shared" si="5"/>
        <v>284672.37625294912</v>
      </c>
    </row>
    <row r="67" spans="1:7" x14ac:dyDescent="0.25">
      <c r="A67" s="305">
        <v>40969</v>
      </c>
      <c r="B67" s="271">
        <v>9236.7108811840753</v>
      </c>
      <c r="C67" s="271">
        <v>36369.133479494711</v>
      </c>
      <c r="D67" s="271">
        <v>21333.57966786018</v>
      </c>
      <c r="E67" s="272">
        <f t="shared" si="3"/>
        <v>86133.571451832337</v>
      </c>
      <c r="F67" s="272">
        <f t="shared" si="4"/>
        <v>449093.33641310944</v>
      </c>
      <c r="G67" s="272">
        <f t="shared" si="5"/>
        <v>283774.05943276966</v>
      </c>
    </row>
    <row r="68" spans="1:7" x14ac:dyDescent="0.25">
      <c r="A68" s="306">
        <v>41000</v>
      </c>
      <c r="B68" s="274">
        <v>8175.8057198625465</v>
      </c>
      <c r="C68" s="274">
        <v>40801.419589781319</v>
      </c>
      <c r="D68" s="274">
        <v>24426.833037383054</v>
      </c>
      <c r="E68" s="277">
        <f t="shared" si="3"/>
        <v>88480.07439995186</v>
      </c>
      <c r="F68" s="277">
        <f t="shared" si="4"/>
        <v>451453.50961475028</v>
      </c>
      <c r="G68" s="277">
        <f t="shared" si="5"/>
        <v>281914.07685126207</v>
      </c>
    </row>
    <row r="69" spans="1:7" x14ac:dyDescent="0.25">
      <c r="A69" s="305">
        <v>41030</v>
      </c>
      <c r="B69" s="271">
        <v>7727.4769130072164</v>
      </c>
      <c r="C69" s="271">
        <v>36620.908451079391</v>
      </c>
      <c r="D69" s="271">
        <v>21820.61282165673</v>
      </c>
      <c r="E69" s="272">
        <f t="shared" si="3"/>
        <v>90234.077272113034</v>
      </c>
      <c r="F69" s="272">
        <f t="shared" si="4"/>
        <v>454251.45942060079</v>
      </c>
      <c r="G69" s="272">
        <f t="shared" si="5"/>
        <v>281624.26543420594</v>
      </c>
    </row>
    <row r="70" spans="1:7" x14ac:dyDescent="0.25">
      <c r="A70" s="306">
        <v>41061</v>
      </c>
      <c r="B70" s="274">
        <v>9882.0718996690666</v>
      </c>
      <c r="C70" s="274">
        <v>36584.449056880294</v>
      </c>
      <c r="D70" s="274">
        <v>22424.470962032326</v>
      </c>
      <c r="E70" s="277">
        <f t="shared" si="3"/>
        <v>92296.870453386335</v>
      </c>
      <c r="F70" s="277">
        <f t="shared" si="4"/>
        <v>456974.98965829966</v>
      </c>
      <c r="G70" s="277">
        <f t="shared" si="5"/>
        <v>282095.56304694864</v>
      </c>
    </row>
    <row r="71" spans="1:7" x14ac:dyDescent="0.25">
      <c r="A71" s="305">
        <v>41091</v>
      </c>
      <c r="B71" s="271">
        <v>8848.7626296559574</v>
      </c>
      <c r="C71" s="271">
        <v>37138.436377823047</v>
      </c>
      <c r="D71" s="271">
        <v>27458.433256765416</v>
      </c>
      <c r="E71" s="272">
        <f t="shared" si="3"/>
        <v>93567.018648681915</v>
      </c>
      <c r="F71" s="272">
        <f t="shared" si="4"/>
        <v>459795.96758004668</v>
      </c>
      <c r="G71" s="272">
        <f t="shared" si="5"/>
        <v>282008.38944423792</v>
      </c>
    </row>
    <row r="72" spans="1:7" x14ac:dyDescent="0.25">
      <c r="A72" s="306">
        <v>41122</v>
      </c>
      <c r="B72" s="274">
        <v>5511.3335611066605</v>
      </c>
      <c r="C72" s="274">
        <v>40862.951033925601</v>
      </c>
      <c r="D72" s="274">
        <v>21258.849670549975</v>
      </c>
      <c r="E72" s="277">
        <f t="shared" si="3"/>
        <v>93982.252406100524</v>
      </c>
      <c r="F72" s="277">
        <f t="shared" si="4"/>
        <v>462497.90845619736</v>
      </c>
      <c r="G72" s="277">
        <f t="shared" si="5"/>
        <v>281851.88394490979</v>
      </c>
    </row>
    <row r="73" spans="1:7" x14ac:dyDescent="0.25">
      <c r="A73" s="305">
        <v>41153</v>
      </c>
      <c r="B73" s="271">
        <v>4069.0356826373431</v>
      </c>
      <c r="C73" s="271">
        <v>48412.639321134557</v>
      </c>
      <c r="D73" s="271">
        <v>21035.667057287083</v>
      </c>
      <c r="E73" s="272">
        <f t="shared" si="3"/>
        <v>92645.857414137718</v>
      </c>
      <c r="F73" s="272">
        <f t="shared" si="4"/>
        <v>465527.71887329657</v>
      </c>
      <c r="G73" s="272">
        <f t="shared" si="5"/>
        <v>281264.83007306908</v>
      </c>
    </row>
    <row r="74" spans="1:7" x14ac:dyDescent="0.25">
      <c r="A74" s="306">
        <v>41183</v>
      </c>
      <c r="B74" s="274">
        <v>8365.4233003777881</v>
      </c>
      <c r="C74" s="274">
        <v>37054.016078101769</v>
      </c>
      <c r="D74" s="274">
        <v>21119.044767815667</v>
      </c>
      <c r="E74" s="277">
        <f t="shared" si="3"/>
        <v>93640.099837749178</v>
      </c>
      <c r="F74" s="277">
        <f t="shared" si="4"/>
        <v>468702.93744833284</v>
      </c>
      <c r="G74" s="277">
        <f t="shared" si="5"/>
        <v>281126.82095581549</v>
      </c>
    </row>
    <row r="75" spans="1:7" x14ac:dyDescent="0.25">
      <c r="A75" s="305">
        <v>41214</v>
      </c>
      <c r="B75" s="271">
        <v>5786.0631928356361</v>
      </c>
      <c r="C75" s="271">
        <v>40719.574861718305</v>
      </c>
      <c r="D75" s="271">
        <v>24583.268977330346</v>
      </c>
      <c r="E75" s="272">
        <f t="shared" si="3"/>
        <v>94445.665811414437</v>
      </c>
      <c r="F75" s="272">
        <f t="shared" si="4"/>
        <v>471205.70504226704</v>
      </c>
      <c r="G75" s="272">
        <f t="shared" si="5"/>
        <v>281784.16637053556</v>
      </c>
    </row>
    <row r="76" spans="1:7" x14ac:dyDescent="0.25">
      <c r="A76" s="306">
        <v>41244</v>
      </c>
      <c r="B76" s="274">
        <v>6652.2888073787626</v>
      </c>
      <c r="C76" s="274">
        <v>46498.0321957083</v>
      </c>
      <c r="D76" s="274">
        <v>28463.965830091867</v>
      </c>
      <c r="E76" s="277">
        <f t="shared" si="3"/>
        <v>88863.328932940931</v>
      </c>
      <c r="F76" s="277">
        <f t="shared" si="4"/>
        <v>471945.08541250002</v>
      </c>
      <c r="G76" s="277">
        <f t="shared" si="5"/>
        <v>281018.55674652889</v>
      </c>
    </row>
    <row r="77" spans="1:7" x14ac:dyDescent="0.25">
      <c r="A77" s="305">
        <v>41275</v>
      </c>
      <c r="B77" s="271">
        <v>13834.121525662036</v>
      </c>
      <c r="C77" s="271">
        <v>39664.491572638581</v>
      </c>
      <c r="D77" s="271">
        <v>24024.477105644852</v>
      </c>
      <c r="E77" s="272">
        <f t="shared" si="3"/>
        <v>90924.779055348306</v>
      </c>
      <c r="F77" s="272">
        <f t="shared" si="4"/>
        <v>477110.59968490148</v>
      </c>
      <c r="G77" s="272">
        <f t="shared" si="5"/>
        <v>279841.10983314249</v>
      </c>
    </row>
    <row r="78" spans="1:7" x14ac:dyDescent="0.25">
      <c r="A78" s="306">
        <v>41306</v>
      </c>
      <c r="B78" s="274">
        <v>3866.952019103956</v>
      </c>
      <c r="C78" s="274">
        <v>36269.075496175363</v>
      </c>
      <c r="D78" s="274">
        <v>21591.146115788582</v>
      </c>
      <c r="E78" s="277">
        <f t="shared" si="3"/>
        <v>91956.046132481046</v>
      </c>
      <c r="F78" s="277">
        <f t="shared" si="4"/>
        <v>476995.12751446123</v>
      </c>
      <c r="G78" s="277">
        <f t="shared" si="5"/>
        <v>279540.34927020612</v>
      </c>
    </row>
    <row r="79" spans="1:7" x14ac:dyDescent="0.25">
      <c r="A79" s="305">
        <v>41334</v>
      </c>
      <c r="B79" s="271">
        <v>6405.2712286167807</v>
      </c>
      <c r="C79" s="271">
        <v>39386.613161538975</v>
      </c>
      <c r="D79" s="271">
        <v>21388.484452793196</v>
      </c>
      <c r="E79" s="272">
        <f t="shared" si="3"/>
        <v>89124.606479913768</v>
      </c>
      <c r="F79" s="272">
        <f t="shared" si="4"/>
        <v>480012.60719650547</v>
      </c>
      <c r="G79" s="272">
        <f t="shared" si="5"/>
        <v>279595.25405513914</v>
      </c>
    </row>
    <row r="80" spans="1:7" x14ac:dyDescent="0.25">
      <c r="A80" s="306">
        <v>41365</v>
      </c>
      <c r="B80" s="274">
        <v>8670.6308599426702</v>
      </c>
      <c r="C80" s="274">
        <v>44491.897719593129</v>
      </c>
      <c r="D80" s="274">
        <v>25877.850647794148</v>
      </c>
      <c r="E80" s="277">
        <f t="shared" ref="E80:E111" si="6">SUM(B69:B80)</f>
        <v>89619.431619993891</v>
      </c>
      <c r="F80" s="277">
        <f t="shared" ref="F80:F111" si="7">SUM(C69:C80)</f>
        <v>483703.08532631729</v>
      </c>
      <c r="G80" s="277">
        <f t="shared" ref="G80:G111" si="8">SUM(D69:D80)</f>
        <v>281046.27166555019</v>
      </c>
    </row>
    <row r="81" spans="1:7" x14ac:dyDescent="0.25">
      <c r="A81" s="305">
        <v>41395</v>
      </c>
      <c r="B81" s="271">
        <v>5484.0757714071615</v>
      </c>
      <c r="C81" s="271">
        <v>38594.784836004976</v>
      </c>
      <c r="D81" s="271">
        <v>22494.407161526178</v>
      </c>
      <c r="E81" s="272">
        <f t="shared" si="6"/>
        <v>87376.030478393819</v>
      </c>
      <c r="F81" s="272">
        <f t="shared" si="7"/>
        <v>485676.96171124285</v>
      </c>
      <c r="G81" s="272">
        <f t="shared" si="8"/>
        <v>281720.06600541959</v>
      </c>
    </row>
    <row r="82" spans="1:7" x14ac:dyDescent="0.25">
      <c r="A82" s="306">
        <v>41426</v>
      </c>
      <c r="B82" s="274">
        <v>8881.6758716009845</v>
      </c>
      <c r="C82" s="274">
        <v>38325.422696779249</v>
      </c>
      <c r="D82" s="274">
        <v>23118.098069313757</v>
      </c>
      <c r="E82" s="277">
        <f t="shared" si="6"/>
        <v>86375.634450325742</v>
      </c>
      <c r="F82" s="277">
        <f t="shared" si="7"/>
        <v>487417.93535114184</v>
      </c>
      <c r="G82" s="277">
        <f t="shared" si="8"/>
        <v>282413.69311270106</v>
      </c>
    </row>
    <row r="83" spans="1:7" x14ac:dyDescent="0.25">
      <c r="A83" s="305">
        <v>41456</v>
      </c>
      <c r="B83" s="271">
        <v>7895.1780147892068</v>
      </c>
      <c r="C83" s="271">
        <v>39009.519325389185</v>
      </c>
      <c r="D83" s="271">
        <v>28698.57853759643</v>
      </c>
      <c r="E83" s="272">
        <f t="shared" si="6"/>
        <v>85422.04983545898</v>
      </c>
      <c r="F83" s="272">
        <f t="shared" si="7"/>
        <v>489289.01829870796</v>
      </c>
      <c r="G83" s="272">
        <f t="shared" si="8"/>
        <v>283653.83839353209</v>
      </c>
    </row>
    <row r="84" spans="1:7" x14ac:dyDescent="0.25">
      <c r="A84" s="306">
        <v>41487</v>
      </c>
      <c r="B84" s="274">
        <v>4666.0952021450366</v>
      </c>
      <c r="C84" s="274">
        <v>42924.798883896139</v>
      </c>
      <c r="D84" s="274">
        <v>22166.082885163145</v>
      </c>
      <c r="E84" s="277">
        <f t="shared" si="6"/>
        <v>84576.811476497358</v>
      </c>
      <c r="F84" s="277">
        <f t="shared" si="7"/>
        <v>491350.86614867853</v>
      </c>
      <c r="G84" s="277">
        <f t="shared" si="8"/>
        <v>284561.07160814526</v>
      </c>
    </row>
    <row r="85" spans="1:7" x14ac:dyDescent="0.25">
      <c r="A85" s="305">
        <v>41518</v>
      </c>
      <c r="B85" s="271">
        <v>6154.5677454651732</v>
      </c>
      <c r="C85" s="271">
        <v>51401.392442827841</v>
      </c>
      <c r="D85" s="271">
        <v>21714.71737025191</v>
      </c>
      <c r="E85" s="272">
        <f t="shared" si="6"/>
        <v>86662.3435393252</v>
      </c>
      <c r="F85" s="272">
        <f t="shared" si="7"/>
        <v>494339.61927037186</v>
      </c>
      <c r="G85" s="272">
        <f t="shared" si="8"/>
        <v>285240.12192111008</v>
      </c>
    </row>
    <row r="86" spans="1:7" x14ac:dyDescent="0.25">
      <c r="A86" s="306">
        <v>41548</v>
      </c>
      <c r="B86" s="274">
        <v>9958.6955762504658</v>
      </c>
      <c r="C86" s="274">
        <v>39117.078134028387</v>
      </c>
      <c r="D86" s="274">
        <v>22078.82211332845</v>
      </c>
      <c r="E86" s="277">
        <f t="shared" si="6"/>
        <v>88255.615815197874</v>
      </c>
      <c r="F86" s="277">
        <f t="shared" si="7"/>
        <v>496402.68132629839</v>
      </c>
      <c r="G86" s="277">
        <f t="shared" si="8"/>
        <v>286199.89926662284</v>
      </c>
    </row>
    <row r="87" spans="1:7" x14ac:dyDescent="0.25">
      <c r="A87" s="305">
        <v>41579</v>
      </c>
      <c r="B87" s="271">
        <v>6507.2425890257746</v>
      </c>
      <c r="C87" s="271">
        <v>42364.252225595876</v>
      </c>
      <c r="D87" s="271">
        <v>25316.727847508158</v>
      </c>
      <c r="E87" s="272">
        <f t="shared" si="6"/>
        <v>88976.795211388016</v>
      </c>
      <c r="F87" s="272">
        <f t="shared" si="7"/>
        <v>498047.35869017604</v>
      </c>
      <c r="G87" s="272">
        <f t="shared" si="8"/>
        <v>286933.3581368007</v>
      </c>
    </row>
    <row r="88" spans="1:7" x14ac:dyDescent="0.25">
      <c r="A88" s="306">
        <v>41609</v>
      </c>
      <c r="B88" s="274">
        <v>6613.2659677655465</v>
      </c>
      <c r="C88" s="274">
        <v>49689.690048358185</v>
      </c>
      <c r="D88" s="274">
        <v>29609.89953702538</v>
      </c>
      <c r="E88" s="277">
        <f t="shared" si="6"/>
        <v>88937.772371774787</v>
      </c>
      <c r="F88" s="277">
        <f t="shared" si="7"/>
        <v>501239.01654282585</v>
      </c>
      <c r="G88" s="277">
        <f t="shared" si="8"/>
        <v>288079.29184373416</v>
      </c>
    </row>
    <row r="89" spans="1:7" x14ac:dyDescent="0.25">
      <c r="A89" s="305">
        <v>41640</v>
      </c>
      <c r="B89" s="271">
        <v>15133.00381488301</v>
      </c>
      <c r="C89" s="271">
        <v>39661.108119594464</v>
      </c>
      <c r="D89" s="271">
        <v>26431.995479596997</v>
      </c>
      <c r="E89" s="272">
        <f t="shared" si="6"/>
        <v>90236.654660995759</v>
      </c>
      <c r="F89" s="272">
        <f t="shared" si="7"/>
        <v>501235.63308978168</v>
      </c>
      <c r="G89" s="272">
        <f t="shared" si="8"/>
        <v>290486.81021768635</v>
      </c>
    </row>
    <row r="90" spans="1:7" x14ac:dyDescent="0.25">
      <c r="A90" s="306">
        <v>41671</v>
      </c>
      <c r="B90" s="274">
        <v>5428.547178298265</v>
      </c>
      <c r="C90" s="274">
        <v>37730.632048929285</v>
      </c>
      <c r="D90" s="274">
        <v>22547.506963823558</v>
      </c>
      <c r="E90" s="277">
        <f t="shared" si="6"/>
        <v>91798.249820190074</v>
      </c>
      <c r="F90" s="277">
        <f t="shared" si="7"/>
        <v>502697.18964253564</v>
      </c>
      <c r="G90" s="277">
        <f t="shared" si="8"/>
        <v>291443.17106572131</v>
      </c>
    </row>
    <row r="91" spans="1:7" x14ac:dyDescent="0.25">
      <c r="A91" s="305">
        <v>41699</v>
      </c>
      <c r="B91" s="271">
        <v>7123.8738203067132</v>
      </c>
      <c r="C91" s="271">
        <v>39611.567895321445</v>
      </c>
      <c r="D91" s="271">
        <v>22144.631888858414</v>
      </c>
      <c r="E91" s="272">
        <f t="shared" si="6"/>
        <v>92516.852411880012</v>
      </c>
      <c r="F91" s="272">
        <f t="shared" si="7"/>
        <v>502922.14437631815</v>
      </c>
      <c r="G91" s="272">
        <f t="shared" si="8"/>
        <v>292199.3185017865</v>
      </c>
    </row>
    <row r="92" spans="1:7" x14ac:dyDescent="0.25">
      <c r="A92" s="306">
        <v>41730</v>
      </c>
      <c r="B92" s="274">
        <v>9200.1535108113476</v>
      </c>
      <c r="C92" s="274">
        <v>39762.690079743137</v>
      </c>
      <c r="D92" s="274">
        <v>22549.044015370495</v>
      </c>
      <c r="E92" s="277">
        <f t="shared" si="6"/>
        <v>93046.375062748688</v>
      </c>
      <c r="F92" s="277">
        <f t="shared" si="7"/>
        <v>498192.93673646817</v>
      </c>
      <c r="G92" s="277">
        <f t="shared" si="8"/>
        <v>288870.51186936285</v>
      </c>
    </row>
    <row r="93" spans="1:7" x14ac:dyDescent="0.25">
      <c r="A93" s="305">
        <v>41760</v>
      </c>
      <c r="B93" s="271">
        <v>10018.355497890716</v>
      </c>
      <c r="C93" s="271">
        <v>40393.317653404694</v>
      </c>
      <c r="D93" s="271">
        <v>22425.481465689249</v>
      </c>
      <c r="E93" s="272">
        <f t="shared" si="6"/>
        <v>97580.654789232241</v>
      </c>
      <c r="F93" s="272">
        <f t="shared" si="7"/>
        <v>499991.46955386794</v>
      </c>
      <c r="G93" s="272">
        <f t="shared" si="8"/>
        <v>288801.58617352595</v>
      </c>
    </row>
    <row r="94" spans="1:7" x14ac:dyDescent="0.25">
      <c r="A94" s="306">
        <v>41791</v>
      </c>
      <c r="B94" s="274">
        <v>7189.8671285302007</v>
      </c>
      <c r="C94" s="274">
        <v>41424.04395435872</v>
      </c>
      <c r="D94" s="274">
        <v>22818.126027065191</v>
      </c>
      <c r="E94" s="277">
        <f t="shared" si="6"/>
        <v>95888.84604616146</v>
      </c>
      <c r="F94" s="277">
        <f t="shared" si="7"/>
        <v>503090.09081144742</v>
      </c>
      <c r="G94" s="277">
        <f t="shared" si="8"/>
        <v>288501.61413127737</v>
      </c>
    </row>
    <row r="95" spans="1:7" x14ac:dyDescent="0.25">
      <c r="A95" s="305">
        <v>41821</v>
      </c>
      <c r="B95" s="271">
        <v>8827.7366365247435</v>
      </c>
      <c r="C95" s="271">
        <v>41981.801617249221</v>
      </c>
      <c r="D95" s="271">
        <v>29161.821961527457</v>
      </c>
      <c r="E95" s="272">
        <f t="shared" si="6"/>
        <v>96821.40466789699</v>
      </c>
      <c r="F95" s="272">
        <f t="shared" si="7"/>
        <v>506062.37310330744</v>
      </c>
      <c r="G95" s="272">
        <f t="shared" si="8"/>
        <v>288964.85755520844</v>
      </c>
    </row>
    <row r="96" spans="1:7" x14ac:dyDescent="0.25">
      <c r="A96" s="306">
        <v>41852</v>
      </c>
      <c r="B96" s="274">
        <v>8701.9900293213796</v>
      </c>
      <c r="C96" s="274">
        <v>44410.181453156096</v>
      </c>
      <c r="D96" s="274">
        <v>22532.560128448236</v>
      </c>
      <c r="E96" s="277">
        <f t="shared" si="6"/>
        <v>100857.29949507333</v>
      </c>
      <c r="F96" s="277">
        <f t="shared" si="7"/>
        <v>507547.75567256735</v>
      </c>
      <c r="G96" s="277">
        <f t="shared" si="8"/>
        <v>289331.33479849348</v>
      </c>
    </row>
    <row r="97" spans="1:7" x14ac:dyDescent="0.25">
      <c r="A97" s="305">
        <v>41883</v>
      </c>
      <c r="B97" s="271">
        <v>11402.867792062172</v>
      </c>
      <c r="C97" s="271">
        <v>53886.282006367306</v>
      </c>
      <c r="D97" s="271">
        <v>22447.717811066919</v>
      </c>
      <c r="E97" s="272">
        <f t="shared" si="6"/>
        <v>106105.59954167032</v>
      </c>
      <c r="F97" s="272">
        <f t="shared" si="7"/>
        <v>510032.64523610682</v>
      </c>
      <c r="G97" s="272">
        <f t="shared" si="8"/>
        <v>290064.33523930854</v>
      </c>
    </row>
    <row r="98" spans="1:7" x14ac:dyDescent="0.25">
      <c r="A98" s="306">
        <v>41913</v>
      </c>
      <c r="B98" s="274">
        <v>8384.5701220361188</v>
      </c>
      <c r="C98" s="274">
        <v>39730.43029233125</v>
      </c>
      <c r="D98" s="274">
        <v>22559.854124078451</v>
      </c>
      <c r="E98" s="277">
        <f t="shared" si="6"/>
        <v>104531.47408745598</v>
      </c>
      <c r="F98" s="277">
        <f t="shared" si="7"/>
        <v>510645.99739440967</v>
      </c>
      <c r="G98" s="277">
        <f t="shared" si="8"/>
        <v>290545.36725005851</v>
      </c>
    </row>
    <row r="99" spans="1:7" x14ac:dyDescent="0.25">
      <c r="A99" s="305">
        <v>41944</v>
      </c>
      <c r="B99" s="271">
        <v>6235.286101035972</v>
      </c>
      <c r="C99" s="271">
        <v>47632.682309204109</v>
      </c>
      <c r="D99" s="271">
        <v>28056.332307416156</v>
      </c>
      <c r="E99" s="272">
        <f t="shared" si="6"/>
        <v>104259.5175994662</v>
      </c>
      <c r="F99" s="272">
        <f t="shared" si="7"/>
        <v>515914.42747801793</v>
      </c>
      <c r="G99" s="272">
        <f t="shared" si="8"/>
        <v>293284.97170996648</v>
      </c>
    </row>
    <row r="100" spans="1:7" x14ac:dyDescent="0.25">
      <c r="A100" s="306">
        <v>41974</v>
      </c>
      <c r="B100" s="274">
        <v>5045.2350046594374</v>
      </c>
      <c r="C100" s="274">
        <v>53978.437297017037</v>
      </c>
      <c r="D100" s="274">
        <v>29993.158122770517</v>
      </c>
      <c r="E100" s="277">
        <f t="shared" si="6"/>
        <v>102691.48663636007</v>
      </c>
      <c r="F100" s="277">
        <f t="shared" si="7"/>
        <v>520203.17472667678</v>
      </c>
      <c r="G100" s="277">
        <f t="shared" si="8"/>
        <v>293668.23029571166</v>
      </c>
    </row>
    <row r="101" spans="1:7" x14ac:dyDescent="0.25">
      <c r="A101" s="305">
        <v>42005</v>
      </c>
      <c r="B101" s="271">
        <v>9770.491339909513</v>
      </c>
      <c r="C101" s="271">
        <v>40123.557050247677</v>
      </c>
      <c r="D101" s="271">
        <v>25795.326231744741</v>
      </c>
      <c r="E101" s="272">
        <f t="shared" si="6"/>
        <v>97328.974161386592</v>
      </c>
      <c r="F101" s="272">
        <f t="shared" si="7"/>
        <v>520665.62365733</v>
      </c>
      <c r="G101" s="272">
        <f t="shared" si="8"/>
        <v>293031.56104785937</v>
      </c>
    </row>
    <row r="102" spans="1:7" x14ac:dyDescent="0.25">
      <c r="A102" s="306">
        <v>42036</v>
      </c>
      <c r="B102" s="274">
        <v>4406.2384492330693</v>
      </c>
      <c r="C102" s="274">
        <v>41268.907646118394</v>
      </c>
      <c r="D102" s="274">
        <v>22316.81474101491</v>
      </c>
      <c r="E102" s="277">
        <f t="shared" si="6"/>
        <v>96306.665432321388</v>
      </c>
      <c r="F102" s="277">
        <f t="shared" si="7"/>
        <v>524203.89925451908</v>
      </c>
      <c r="G102" s="277">
        <f t="shared" si="8"/>
        <v>292800.86882505071</v>
      </c>
    </row>
    <row r="103" spans="1:7" x14ac:dyDescent="0.25">
      <c r="A103" s="305">
        <v>42064</v>
      </c>
      <c r="B103" s="271">
        <v>4830.0085183122837</v>
      </c>
      <c r="C103" s="271">
        <v>41593.620516704403</v>
      </c>
      <c r="D103" s="271">
        <v>21680.757920475513</v>
      </c>
      <c r="E103" s="272">
        <f t="shared" si="6"/>
        <v>94012.800130326956</v>
      </c>
      <c r="F103" s="272">
        <f t="shared" si="7"/>
        <v>526185.95187590201</v>
      </c>
      <c r="G103" s="272">
        <f t="shared" si="8"/>
        <v>292336.99485666782</v>
      </c>
    </row>
    <row r="104" spans="1:7" x14ac:dyDescent="0.25">
      <c r="A104" s="306">
        <v>42095</v>
      </c>
      <c r="B104" s="274">
        <v>5199.5605877686512</v>
      </c>
      <c r="C104" s="274">
        <v>41304.269693168877</v>
      </c>
      <c r="D104" s="274">
        <v>22384.256003352344</v>
      </c>
      <c r="E104" s="277">
        <f t="shared" si="6"/>
        <v>90012.207207284257</v>
      </c>
      <c r="F104" s="277">
        <f t="shared" si="7"/>
        <v>527727.53148932778</v>
      </c>
      <c r="G104" s="277">
        <f t="shared" si="8"/>
        <v>292172.20684464969</v>
      </c>
    </row>
    <row r="105" spans="1:7" x14ac:dyDescent="0.25">
      <c r="A105" s="305">
        <v>42125</v>
      </c>
      <c r="B105" s="271">
        <v>5268.3705606105086</v>
      </c>
      <c r="C105" s="271">
        <v>42304.665064228015</v>
      </c>
      <c r="D105" s="271">
        <v>22260.444901876519</v>
      </c>
      <c r="E105" s="272">
        <f t="shared" si="6"/>
        <v>85262.222270004058</v>
      </c>
      <c r="F105" s="272">
        <f t="shared" si="7"/>
        <v>529638.87890015112</v>
      </c>
      <c r="G105" s="272">
        <f t="shared" si="8"/>
        <v>292007.17028083693</v>
      </c>
    </row>
    <row r="106" spans="1:7" x14ac:dyDescent="0.25">
      <c r="A106" s="306">
        <v>42156</v>
      </c>
      <c r="B106" s="274">
        <v>5048.6648740825867</v>
      </c>
      <c r="C106" s="274">
        <v>41046.096239153783</v>
      </c>
      <c r="D106" s="274">
        <v>22635.027166615717</v>
      </c>
      <c r="E106" s="277">
        <f t="shared" si="6"/>
        <v>83121.020015556423</v>
      </c>
      <c r="F106" s="277">
        <f t="shared" si="7"/>
        <v>529260.93118494609</v>
      </c>
      <c r="G106" s="277">
        <f t="shared" si="8"/>
        <v>291824.07142038748</v>
      </c>
    </row>
    <row r="107" spans="1:7" x14ac:dyDescent="0.25">
      <c r="A107" s="305">
        <v>42186</v>
      </c>
      <c r="B107" s="271">
        <v>5379.0708000223767</v>
      </c>
      <c r="C107" s="271">
        <v>40549.326018545486</v>
      </c>
      <c r="D107" s="271">
        <v>28578.888646094554</v>
      </c>
      <c r="E107" s="272">
        <f t="shared" si="6"/>
        <v>79672.354179054077</v>
      </c>
      <c r="F107" s="272">
        <f t="shared" si="7"/>
        <v>527828.45558624237</v>
      </c>
      <c r="G107" s="272">
        <f t="shared" si="8"/>
        <v>291241.13810495456</v>
      </c>
    </row>
    <row r="108" spans="1:7" x14ac:dyDescent="0.25">
      <c r="A108" s="306">
        <v>42217</v>
      </c>
      <c r="B108" s="274">
        <v>5042.0845436460877</v>
      </c>
      <c r="C108" s="274">
        <v>39805.53504875509</v>
      </c>
      <c r="D108" s="274">
        <v>21832.198814177151</v>
      </c>
      <c r="E108" s="277">
        <f t="shared" si="6"/>
        <v>76012.448693378799</v>
      </c>
      <c r="F108" s="277">
        <f t="shared" si="7"/>
        <v>523223.80918184132</v>
      </c>
      <c r="G108" s="277">
        <f t="shared" si="8"/>
        <v>290540.77679068345</v>
      </c>
    </row>
    <row r="109" spans="1:7" x14ac:dyDescent="0.25">
      <c r="A109" s="305">
        <v>42248</v>
      </c>
      <c r="B109" s="271">
        <v>6468.7105731285656</v>
      </c>
      <c r="C109" s="271">
        <v>44228.739584011586</v>
      </c>
      <c r="D109" s="271">
        <v>21656.94156861466</v>
      </c>
      <c r="E109" s="272">
        <f t="shared" si="6"/>
        <v>71078.29147444517</v>
      </c>
      <c r="F109" s="272">
        <f t="shared" si="7"/>
        <v>513566.2667594857</v>
      </c>
      <c r="G109" s="272">
        <f t="shared" si="8"/>
        <v>289750.00054823124</v>
      </c>
    </row>
    <row r="110" spans="1:7" x14ac:dyDescent="0.25">
      <c r="A110" s="306">
        <v>42278</v>
      </c>
      <c r="B110" s="274">
        <v>4713.6332099909096</v>
      </c>
      <c r="C110" s="274">
        <v>54363.319978304593</v>
      </c>
      <c r="D110" s="274">
        <v>21849.361253702162</v>
      </c>
      <c r="E110" s="277">
        <f t="shared" si="6"/>
        <v>67407.354562399953</v>
      </c>
      <c r="F110" s="277">
        <f t="shared" si="7"/>
        <v>528199.156445459</v>
      </c>
      <c r="G110" s="277">
        <f t="shared" si="8"/>
        <v>289039.50767785497</v>
      </c>
    </row>
    <row r="111" spans="1:7" x14ac:dyDescent="0.25">
      <c r="A111" s="305">
        <v>42309</v>
      </c>
      <c r="B111" s="271">
        <v>4316.0650465247236</v>
      </c>
      <c r="C111" s="271">
        <v>47835.668810878175</v>
      </c>
      <c r="D111" s="271">
        <v>28287.299346836637</v>
      </c>
      <c r="E111" s="272">
        <f t="shared" si="6"/>
        <v>65488.133507888706</v>
      </c>
      <c r="F111" s="272">
        <f t="shared" si="7"/>
        <v>528402.14294713305</v>
      </c>
      <c r="G111" s="272">
        <f t="shared" si="8"/>
        <v>289270.47471727547</v>
      </c>
    </row>
    <row r="112" spans="1:7" x14ac:dyDescent="0.25">
      <c r="A112" s="306">
        <v>42339</v>
      </c>
      <c r="B112" s="274">
        <v>6988.8755549481757</v>
      </c>
      <c r="C112" s="274">
        <v>53081.142802625043</v>
      </c>
      <c r="D112" s="274">
        <v>29436.573966466702</v>
      </c>
      <c r="E112" s="277">
        <f t="shared" ref="E112:E143" si="9">SUM(B101:B112)</f>
        <v>67431.774058177441</v>
      </c>
      <c r="F112" s="277">
        <f t="shared" ref="F112:F143" si="10">SUM(C101:C112)</f>
        <v>527504.84845274116</v>
      </c>
      <c r="G112" s="277">
        <f t="shared" ref="G112:G143" si="11">SUM(D101:D112)</f>
        <v>288713.89056097163</v>
      </c>
    </row>
    <row r="113" spans="1:7" x14ac:dyDescent="0.25">
      <c r="A113" s="305">
        <v>42370</v>
      </c>
      <c r="B113" s="271">
        <v>6300.0469424348166</v>
      </c>
      <c r="C113" s="271">
        <v>40840.831865994558</v>
      </c>
      <c r="D113" s="271">
        <v>24940.649264384494</v>
      </c>
      <c r="E113" s="272">
        <f t="shared" si="9"/>
        <v>63961.329660702766</v>
      </c>
      <c r="F113" s="272">
        <f t="shared" si="10"/>
        <v>528222.1232684881</v>
      </c>
      <c r="G113" s="272">
        <f t="shared" si="11"/>
        <v>287859.21359361132</v>
      </c>
    </row>
    <row r="114" spans="1:7" x14ac:dyDescent="0.25">
      <c r="A114" s="306">
        <v>42401</v>
      </c>
      <c r="B114" s="274">
        <v>4658.7250853399873</v>
      </c>
      <c r="C114" s="274">
        <v>43555.093364724111</v>
      </c>
      <c r="D114" s="274">
        <v>21928.539509973049</v>
      </c>
      <c r="E114" s="277">
        <f t="shared" si="9"/>
        <v>64213.81629680968</v>
      </c>
      <c r="F114" s="277">
        <f t="shared" si="10"/>
        <v>530508.30898709374</v>
      </c>
      <c r="G114" s="277">
        <f t="shared" si="11"/>
        <v>287470.93836256949</v>
      </c>
    </row>
    <row r="115" spans="1:7" x14ac:dyDescent="0.25">
      <c r="A115" s="305">
        <v>42430</v>
      </c>
      <c r="B115" s="271">
        <v>5166.3876286522691</v>
      </c>
      <c r="C115" s="271">
        <v>43940.087507672848</v>
      </c>
      <c r="D115" s="271">
        <v>21499.107755974321</v>
      </c>
      <c r="E115" s="272">
        <f t="shared" si="9"/>
        <v>64550.195407149666</v>
      </c>
      <c r="F115" s="272">
        <f t="shared" si="10"/>
        <v>532854.77597806219</v>
      </c>
      <c r="G115" s="272">
        <f t="shared" si="11"/>
        <v>287289.28819806833</v>
      </c>
    </row>
    <row r="116" spans="1:7" x14ac:dyDescent="0.25">
      <c r="A116" s="306">
        <v>42461</v>
      </c>
      <c r="B116" s="274">
        <v>6161.4398590015398</v>
      </c>
      <c r="C116" s="274">
        <v>43856.620709686453</v>
      </c>
      <c r="D116" s="274">
        <v>21573.056052740671</v>
      </c>
      <c r="E116" s="277">
        <f t="shared" si="9"/>
        <v>65512.07467838256</v>
      </c>
      <c r="F116" s="277">
        <f t="shared" si="10"/>
        <v>535407.12699457968</v>
      </c>
      <c r="G116" s="277">
        <f t="shared" si="11"/>
        <v>286478.08824745665</v>
      </c>
    </row>
    <row r="117" spans="1:7" x14ac:dyDescent="0.25">
      <c r="A117" s="305">
        <v>42491</v>
      </c>
      <c r="B117" s="271">
        <v>3413.0901427513086</v>
      </c>
      <c r="C117" s="271">
        <v>45241.632852902832</v>
      </c>
      <c r="D117" s="271">
        <v>21292.086633868621</v>
      </c>
      <c r="E117" s="272">
        <f t="shared" si="9"/>
        <v>63656.794260523355</v>
      </c>
      <c r="F117" s="272">
        <f t="shared" si="10"/>
        <v>538344.09478325455</v>
      </c>
      <c r="G117" s="272">
        <f t="shared" si="11"/>
        <v>285509.72997944878</v>
      </c>
    </row>
    <row r="118" spans="1:7" x14ac:dyDescent="0.25">
      <c r="A118" s="306">
        <v>42522</v>
      </c>
      <c r="B118" s="274">
        <v>4546.6558248596266</v>
      </c>
      <c r="C118" s="274">
        <v>43647.534789625854</v>
      </c>
      <c r="D118" s="274">
        <v>21832.19487659444</v>
      </c>
      <c r="E118" s="277">
        <f t="shared" si="9"/>
        <v>63154.785211300397</v>
      </c>
      <c r="F118" s="277">
        <f t="shared" si="10"/>
        <v>540945.53333372658</v>
      </c>
      <c r="G118" s="277">
        <f t="shared" si="11"/>
        <v>284706.89768942748</v>
      </c>
    </row>
    <row r="119" spans="1:7" x14ac:dyDescent="0.25">
      <c r="A119" s="305">
        <v>42552</v>
      </c>
      <c r="B119" s="271">
        <v>4762.4076680115695</v>
      </c>
      <c r="C119" s="271">
        <v>43520.088197962723</v>
      </c>
      <c r="D119" s="271">
        <v>27384.4783531133</v>
      </c>
      <c r="E119" s="272">
        <f t="shared" si="9"/>
        <v>62538.122079289584</v>
      </c>
      <c r="F119" s="272">
        <f t="shared" si="10"/>
        <v>543916.29551314388</v>
      </c>
      <c r="G119" s="272">
        <f t="shared" si="11"/>
        <v>283512.48739644623</v>
      </c>
    </row>
    <row r="120" spans="1:7" x14ac:dyDescent="0.25">
      <c r="A120" s="306">
        <v>42583</v>
      </c>
      <c r="B120" s="274">
        <v>3536.8110675228641</v>
      </c>
      <c r="C120" s="274">
        <v>48352.77371883703</v>
      </c>
      <c r="D120" s="274">
        <v>21288.27243166466</v>
      </c>
      <c r="E120" s="277">
        <f t="shared" si="9"/>
        <v>61032.848603166363</v>
      </c>
      <c r="F120" s="277">
        <f t="shared" si="10"/>
        <v>552463.53418322583</v>
      </c>
      <c r="G120" s="277">
        <f t="shared" si="11"/>
        <v>282968.56101393368</v>
      </c>
    </row>
    <row r="121" spans="1:7" x14ac:dyDescent="0.25">
      <c r="A121" s="305">
        <v>42614</v>
      </c>
      <c r="B121" s="271">
        <v>4754.7789918607432</v>
      </c>
      <c r="C121" s="271">
        <v>58150.987413537434</v>
      </c>
      <c r="D121" s="271">
        <v>21729.563890029389</v>
      </c>
      <c r="E121" s="272">
        <f t="shared" si="9"/>
        <v>59318.917021898531</v>
      </c>
      <c r="F121" s="272">
        <f t="shared" si="10"/>
        <v>566385.78201275156</v>
      </c>
      <c r="G121" s="272">
        <f t="shared" si="11"/>
        <v>283041.1833353485</v>
      </c>
    </row>
    <row r="122" spans="1:7" x14ac:dyDescent="0.25">
      <c r="A122" s="306">
        <v>42644</v>
      </c>
      <c r="B122" s="274">
        <v>3015.030189702471</v>
      </c>
      <c r="C122" s="274">
        <v>43420.345412611168</v>
      </c>
      <c r="D122" s="274">
        <v>21896.459128203565</v>
      </c>
      <c r="E122" s="277">
        <f t="shared" si="9"/>
        <v>57620.314001610095</v>
      </c>
      <c r="F122" s="277">
        <f t="shared" si="10"/>
        <v>555442.80744705827</v>
      </c>
      <c r="G122" s="277">
        <f t="shared" si="11"/>
        <v>283088.28120984981</v>
      </c>
    </row>
    <row r="123" spans="1:7" x14ac:dyDescent="0.25">
      <c r="A123" s="305">
        <v>42675</v>
      </c>
      <c r="B123" s="271">
        <v>6259.5354186156956</v>
      </c>
      <c r="C123" s="271">
        <v>52149.186535198278</v>
      </c>
      <c r="D123" s="271">
        <v>30649.00736723352</v>
      </c>
      <c r="E123" s="272">
        <f t="shared" si="9"/>
        <v>59563.78437370107</v>
      </c>
      <c r="F123" s="272">
        <f t="shared" si="10"/>
        <v>559756.32517137832</v>
      </c>
      <c r="G123" s="272">
        <f t="shared" si="11"/>
        <v>285449.98923024675</v>
      </c>
    </row>
    <row r="124" spans="1:7" x14ac:dyDescent="0.25">
      <c r="A124" s="306">
        <v>42705</v>
      </c>
      <c r="B124" s="274">
        <v>19434.163368245721</v>
      </c>
      <c r="C124" s="274">
        <v>58722.601748867251</v>
      </c>
      <c r="D124" s="274">
        <v>31163.57029719033</v>
      </c>
      <c r="E124" s="277">
        <f t="shared" si="9"/>
        <v>72009.072186998616</v>
      </c>
      <c r="F124" s="277">
        <f t="shared" si="10"/>
        <v>565397.78411762055</v>
      </c>
      <c r="G124" s="277">
        <f t="shared" si="11"/>
        <v>287176.98556097032</v>
      </c>
    </row>
    <row r="125" spans="1:7" x14ac:dyDescent="0.25">
      <c r="A125" s="305">
        <v>42736</v>
      </c>
      <c r="B125" s="271">
        <v>1306.2236855653177</v>
      </c>
      <c r="C125" s="271">
        <v>43884.485109670401</v>
      </c>
      <c r="D125" s="271">
        <v>26387.388008438491</v>
      </c>
      <c r="E125" s="272">
        <f t="shared" si="9"/>
        <v>67015.248930129121</v>
      </c>
      <c r="F125" s="272">
        <f t="shared" si="10"/>
        <v>568441.43736129638</v>
      </c>
      <c r="G125" s="272">
        <f t="shared" si="11"/>
        <v>288623.72430502437</v>
      </c>
    </row>
    <row r="126" spans="1:7" x14ac:dyDescent="0.25">
      <c r="A126" s="306">
        <v>42767</v>
      </c>
      <c r="B126" s="274">
        <v>1922.3641043534483</v>
      </c>
      <c r="C126" s="274">
        <v>45565.380003381899</v>
      </c>
      <c r="D126" s="274">
        <v>23773.021762128436</v>
      </c>
      <c r="E126" s="277">
        <f t="shared" si="9"/>
        <v>64278.887949142583</v>
      </c>
      <c r="F126" s="277">
        <f t="shared" si="10"/>
        <v>570451.72399995418</v>
      </c>
      <c r="G126" s="277">
        <f t="shared" si="11"/>
        <v>290468.20655717974</v>
      </c>
    </row>
    <row r="127" spans="1:7" x14ac:dyDescent="0.25">
      <c r="A127" s="305">
        <v>42795</v>
      </c>
      <c r="B127" s="271">
        <v>3021.0415739230543</v>
      </c>
      <c r="C127" s="271">
        <v>45609.033164590335</v>
      </c>
      <c r="D127" s="271">
        <v>23092.946951100679</v>
      </c>
      <c r="E127" s="272">
        <f t="shared" si="9"/>
        <v>62133.541894413363</v>
      </c>
      <c r="F127" s="272">
        <f t="shared" si="10"/>
        <v>572120.6696568717</v>
      </c>
      <c r="G127" s="272">
        <f t="shared" si="11"/>
        <v>292062.04575230612</v>
      </c>
    </row>
    <row r="128" spans="1:7" x14ac:dyDescent="0.25">
      <c r="A128" s="306">
        <v>42826</v>
      </c>
      <c r="B128" s="274">
        <v>2601.4943038285996</v>
      </c>
      <c r="C128" s="274">
        <v>46659.732872186294</v>
      </c>
      <c r="D128" s="274">
        <v>23243.817003279455</v>
      </c>
      <c r="E128" s="277">
        <f t="shared" si="9"/>
        <v>58573.596339240416</v>
      </c>
      <c r="F128" s="277">
        <f t="shared" si="10"/>
        <v>574923.78181937162</v>
      </c>
      <c r="G128" s="277">
        <f t="shared" si="11"/>
        <v>293732.80670284486</v>
      </c>
    </row>
    <row r="129" spans="1:7" x14ac:dyDescent="0.25">
      <c r="A129" s="305">
        <v>42856</v>
      </c>
      <c r="B129" s="271">
        <v>4424.8208207548632</v>
      </c>
      <c r="C129" s="271">
        <v>51314.541661198498</v>
      </c>
      <c r="D129" s="271">
        <v>27808.835511606823</v>
      </c>
      <c r="E129" s="272">
        <f t="shared" si="9"/>
        <v>59585.327017243966</v>
      </c>
      <c r="F129" s="272">
        <f t="shared" si="10"/>
        <v>580996.69062766724</v>
      </c>
      <c r="G129" s="272">
        <f t="shared" si="11"/>
        <v>300249.55558058311</v>
      </c>
    </row>
    <row r="130" spans="1:7" x14ac:dyDescent="0.25">
      <c r="A130" s="306">
        <v>42887</v>
      </c>
      <c r="B130" s="274">
        <v>5041.7801776944043</v>
      </c>
      <c r="C130" s="274">
        <v>46079.7521549667</v>
      </c>
      <c r="D130" s="274">
        <v>23749.109359612256</v>
      </c>
      <c r="E130" s="277">
        <f t="shared" si="9"/>
        <v>60080.451370078757</v>
      </c>
      <c r="F130" s="277">
        <f t="shared" si="10"/>
        <v>583428.90799300803</v>
      </c>
      <c r="G130" s="277">
        <f t="shared" si="11"/>
        <v>302166.47006360092</v>
      </c>
    </row>
    <row r="131" spans="1:7" x14ac:dyDescent="0.25">
      <c r="A131" s="305">
        <v>42917</v>
      </c>
      <c r="B131" s="271">
        <v>3264.315372791541</v>
      </c>
      <c r="C131" s="271">
        <v>46542.365556197343</v>
      </c>
      <c r="D131" s="271">
        <v>29862.108092433984</v>
      </c>
      <c r="E131" s="272">
        <f t="shared" si="9"/>
        <v>58582.35907485873</v>
      </c>
      <c r="F131" s="272">
        <f t="shared" si="10"/>
        <v>586451.18535124266</v>
      </c>
      <c r="G131" s="272">
        <f t="shared" si="11"/>
        <v>304644.09980292164</v>
      </c>
    </row>
    <row r="132" spans="1:7" x14ac:dyDescent="0.25">
      <c r="A132" s="306">
        <v>42948</v>
      </c>
      <c r="B132" s="274">
        <v>3035.6647620517892</v>
      </c>
      <c r="C132" s="274">
        <v>50794.330212964502</v>
      </c>
      <c r="D132" s="274">
        <v>23245.36145035379</v>
      </c>
      <c r="E132" s="277">
        <f t="shared" si="9"/>
        <v>58081.212769387654</v>
      </c>
      <c r="F132" s="277">
        <f t="shared" si="10"/>
        <v>588892.74184537004</v>
      </c>
      <c r="G132" s="277">
        <f t="shared" si="11"/>
        <v>306601.18882161076</v>
      </c>
    </row>
    <row r="133" spans="1:7" x14ac:dyDescent="0.25">
      <c r="A133" s="305">
        <v>42979</v>
      </c>
      <c r="B133" s="271">
        <v>2873.1619174844423</v>
      </c>
      <c r="C133" s="271">
        <v>62621.684160908109</v>
      </c>
      <c r="D133" s="271">
        <v>23323.405314288386</v>
      </c>
      <c r="E133" s="272">
        <f t="shared" si="9"/>
        <v>56199.595695011354</v>
      </c>
      <c r="F133" s="272">
        <f t="shared" si="10"/>
        <v>593363.4385927408</v>
      </c>
      <c r="G133" s="272">
        <f t="shared" si="11"/>
        <v>308195.03024586971</v>
      </c>
    </row>
    <row r="134" spans="1:7" x14ac:dyDescent="0.25">
      <c r="A134" s="306">
        <v>43009</v>
      </c>
      <c r="B134" s="274">
        <v>3162.1481658540806</v>
      </c>
      <c r="C134" s="274">
        <v>47079.895692732418</v>
      </c>
      <c r="D134" s="274">
        <v>22751.157777654593</v>
      </c>
      <c r="E134" s="277">
        <f t="shared" si="9"/>
        <v>56346.713671162957</v>
      </c>
      <c r="F134" s="277">
        <f t="shared" si="10"/>
        <v>597022.98887286207</v>
      </c>
      <c r="G134" s="277">
        <f t="shared" si="11"/>
        <v>309049.72889532073</v>
      </c>
    </row>
    <row r="135" spans="1:7" x14ac:dyDescent="0.25">
      <c r="A135" s="305">
        <v>43040</v>
      </c>
      <c r="B135" s="271">
        <v>3408.5523745874607</v>
      </c>
      <c r="C135" s="271">
        <v>51389.560207864575</v>
      </c>
      <c r="D135" s="271">
        <v>26884.187912675759</v>
      </c>
      <c r="E135" s="272">
        <f t="shared" si="9"/>
        <v>53495.730627134726</v>
      </c>
      <c r="F135" s="272">
        <f t="shared" si="10"/>
        <v>596263.36254552833</v>
      </c>
      <c r="G135" s="272">
        <f t="shared" si="11"/>
        <v>305284.909440763</v>
      </c>
    </row>
    <row r="136" spans="1:7" x14ac:dyDescent="0.25">
      <c r="A136" s="306">
        <v>43070</v>
      </c>
      <c r="B136" s="274">
        <v>14981.061015620155</v>
      </c>
      <c r="C136" s="274">
        <v>62534.416194377176</v>
      </c>
      <c r="D136" s="274">
        <v>31838.653907847227</v>
      </c>
      <c r="E136" s="277">
        <f t="shared" si="9"/>
        <v>49042.628274509159</v>
      </c>
      <c r="F136" s="277">
        <f t="shared" si="10"/>
        <v>600075.17699103826</v>
      </c>
      <c r="G136" s="277">
        <f t="shared" si="11"/>
        <v>305959.99305141991</v>
      </c>
    </row>
    <row r="137" spans="1:7" x14ac:dyDescent="0.25">
      <c r="A137" s="305">
        <v>43101</v>
      </c>
      <c r="B137" s="271">
        <v>1577.7873838524392</v>
      </c>
      <c r="C137" s="271">
        <v>45947.242880677142</v>
      </c>
      <c r="D137" s="271">
        <v>27139.3712909018</v>
      </c>
      <c r="E137" s="272">
        <f t="shared" si="9"/>
        <v>49314.191972796281</v>
      </c>
      <c r="F137" s="272">
        <f t="shared" si="10"/>
        <v>602137.93476204493</v>
      </c>
      <c r="G137" s="272">
        <f t="shared" si="11"/>
        <v>306711.97633388318</v>
      </c>
    </row>
    <row r="138" spans="1:7" x14ac:dyDescent="0.25">
      <c r="A138" s="306">
        <v>43132</v>
      </c>
      <c r="B138" s="274">
        <v>1690.2853351462365</v>
      </c>
      <c r="C138" s="274">
        <v>46897.569975806415</v>
      </c>
      <c r="D138" s="274">
        <v>23845.222168837885</v>
      </c>
      <c r="E138" s="277">
        <f t="shared" si="9"/>
        <v>49082.11320358907</v>
      </c>
      <c r="F138" s="277">
        <f t="shared" si="10"/>
        <v>603470.12473446946</v>
      </c>
      <c r="G138" s="277">
        <f t="shared" si="11"/>
        <v>306784.17674059264</v>
      </c>
    </row>
    <row r="139" spans="1:7" x14ac:dyDescent="0.25">
      <c r="A139" s="305">
        <v>43160</v>
      </c>
      <c r="B139" s="271">
        <v>5742.5875712599718</v>
      </c>
      <c r="C139" s="271">
        <v>52317.313472230155</v>
      </c>
      <c r="D139" s="271">
        <v>27336.503284369355</v>
      </c>
      <c r="E139" s="272">
        <f t="shared" si="9"/>
        <v>51803.659200925984</v>
      </c>
      <c r="F139" s="272">
        <f t="shared" si="10"/>
        <v>610178.40504210931</v>
      </c>
      <c r="G139" s="272">
        <f t="shared" si="11"/>
        <v>311027.73307386134</v>
      </c>
    </row>
    <row r="140" spans="1:7" x14ac:dyDescent="0.25">
      <c r="A140" s="306">
        <v>43191</v>
      </c>
      <c r="B140" s="274">
        <v>3763.1679908874148</v>
      </c>
      <c r="C140" s="274">
        <v>47342.119070101588</v>
      </c>
      <c r="D140" s="274">
        <v>23657.20040880021</v>
      </c>
      <c r="E140" s="277">
        <f t="shared" si="9"/>
        <v>52965.332887984798</v>
      </c>
      <c r="F140" s="277">
        <f t="shared" si="10"/>
        <v>610860.79124002461</v>
      </c>
      <c r="G140" s="277">
        <f t="shared" si="11"/>
        <v>311441.11647938204</v>
      </c>
    </row>
    <row r="141" spans="1:7" x14ac:dyDescent="0.25">
      <c r="A141" s="305">
        <v>43221</v>
      </c>
      <c r="B141" s="271">
        <v>3740.6278410900309</v>
      </c>
      <c r="C141" s="271">
        <v>47746.399668777849</v>
      </c>
      <c r="D141" s="271">
        <v>23679.715526615943</v>
      </c>
      <c r="E141" s="272">
        <f t="shared" si="9"/>
        <v>52281.139908319972</v>
      </c>
      <c r="F141" s="272">
        <f t="shared" si="10"/>
        <v>607292.64924760396</v>
      </c>
      <c r="G141" s="272">
        <f t="shared" si="11"/>
        <v>307311.99649439118</v>
      </c>
    </row>
    <row r="142" spans="1:7" x14ac:dyDescent="0.25">
      <c r="A142" s="306">
        <v>43252</v>
      </c>
      <c r="B142" s="274">
        <v>5792.6311927394945</v>
      </c>
      <c r="C142" s="274">
        <v>46461.071584316291</v>
      </c>
      <c r="D142" s="274">
        <v>23508.005212215776</v>
      </c>
      <c r="E142" s="277">
        <f t="shared" si="9"/>
        <v>53031.990923365061</v>
      </c>
      <c r="F142" s="277">
        <f t="shared" si="10"/>
        <v>607673.96867695358</v>
      </c>
      <c r="G142" s="277">
        <f t="shared" si="11"/>
        <v>307070.89234699466</v>
      </c>
    </row>
    <row r="143" spans="1:7" x14ac:dyDescent="0.25">
      <c r="A143" s="305">
        <v>43282</v>
      </c>
      <c r="B143" s="271">
        <v>3492.4722915871007</v>
      </c>
      <c r="C143" s="271">
        <v>46735.049278835999</v>
      </c>
      <c r="D143" s="271">
        <v>29947.986284607108</v>
      </c>
      <c r="E143" s="272">
        <f t="shared" si="9"/>
        <v>53260.147842160615</v>
      </c>
      <c r="F143" s="272">
        <f t="shared" si="10"/>
        <v>607866.65239959222</v>
      </c>
      <c r="G143" s="272">
        <f t="shared" si="11"/>
        <v>307156.7705391678</v>
      </c>
    </row>
    <row r="144" spans="1:7" x14ac:dyDescent="0.25">
      <c r="A144" s="306">
        <v>43313</v>
      </c>
      <c r="B144" s="274">
        <v>3873.3957983571499</v>
      </c>
      <c r="C144" s="274">
        <v>50984.074987733351</v>
      </c>
      <c r="D144" s="274">
        <v>24268.123857381575</v>
      </c>
      <c r="E144" s="277">
        <f t="shared" ref="E144:E155" si="12">SUM(B133:B144)</f>
        <v>54097.878878465985</v>
      </c>
      <c r="F144" s="277">
        <f t="shared" ref="F144:F155" si="13">SUM(C133:C144)</f>
        <v>608056.39717436105</v>
      </c>
      <c r="G144" s="277">
        <f t="shared" ref="G144:G155" si="14">SUM(D133:D144)</f>
        <v>308179.53294619563</v>
      </c>
    </row>
    <row r="145" spans="1:10" x14ac:dyDescent="0.25">
      <c r="A145" s="305">
        <v>43344</v>
      </c>
      <c r="B145" s="271">
        <v>3434.8337780565812</v>
      </c>
      <c r="C145" s="271">
        <v>63225.885697736965</v>
      </c>
      <c r="D145" s="271">
        <v>23132.459549418563</v>
      </c>
      <c r="E145" s="272">
        <f t="shared" si="12"/>
        <v>54659.550739038117</v>
      </c>
      <c r="F145" s="272">
        <f t="shared" si="13"/>
        <v>608660.59871118993</v>
      </c>
      <c r="G145" s="272">
        <f t="shared" si="14"/>
        <v>307988.58718132577</v>
      </c>
    </row>
    <row r="146" spans="1:10" x14ac:dyDescent="0.25">
      <c r="A146" s="306">
        <v>43374</v>
      </c>
      <c r="B146" s="274">
        <v>3926.2046803371782</v>
      </c>
      <c r="C146" s="274">
        <v>46328.100965002675</v>
      </c>
      <c r="D146" s="274">
        <v>23118.78699607437</v>
      </c>
      <c r="E146" s="277">
        <f t="shared" si="12"/>
        <v>55423.607253521215</v>
      </c>
      <c r="F146" s="277">
        <f t="shared" si="13"/>
        <v>607908.80398346006</v>
      </c>
      <c r="G146" s="277">
        <f t="shared" si="14"/>
        <v>308356.21639974555</v>
      </c>
    </row>
    <row r="147" spans="1:10" x14ac:dyDescent="0.25">
      <c r="A147" s="305">
        <v>43405</v>
      </c>
      <c r="B147" s="271">
        <v>5123.4034476040306</v>
      </c>
      <c r="C147" s="271">
        <v>51187.267068269815</v>
      </c>
      <c r="D147" s="271">
        <v>26982.836326342374</v>
      </c>
      <c r="E147" s="272">
        <f t="shared" si="12"/>
        <v>57138.458326537788</v>
      </c>
      <c r="F147" s="272">
        <f t="shared" si="13"/>
        <v>607706.51084386546</v>
      </c>
      <c r="G147" s="272">
        <f t="shared" si="14"/>
        <v>308454.86481341219</v>
      </c>
    </row>
    <row r="148" spans="1:10" x14ac:dyDescent="0.25">
      <c r="A148" s="306">
        <v>43435</v>
      </c>
      <c r="B148" s="274">
        <v>12867.052172859154</v>
      </c>
      <c r="C148" s="274">
        <v>63903.809365022986</v>
      </c>
      <c r="D148" s="274">
        <v>33063.381339141422</v>
      </c>
      <c r="E148" s="277">
        <f t="shared" si="12"/>
        <v>55024.449483776785</v>
      </c>
      <c r="F148" s="277">
        <f t="shared" si="13"/>
        <v>609075.90401451127</v>
      </c>
      <c r="G148" s="277">
        <f t="shared" si="14"/>
        <v>309679.59224470635</v>
      </c>
    </row>
    <row r="149" spans="1:10" x14ac:dyDescent="0.25">
      <c r="A149" s="305">
        <v>43466</v>
      </c>
      <c r="B149" s="271">
        <v>1337.8923446476035</v>
      </c>
      <c r="C149" s="271">
        <v>47076.775772406836</v>
      </c>
      <c r="D149" s="271">
        <v>26658.29580357235</v>
      </c>
      <c r="E149" s="272">
        <f t="shared" si="12"/>
        <v>54784.55444457195</v>
      </c>
      <c r="F149" s="272">
        <f t="shared" si="13"/>
        <v>610205.436906241</v>
      </c>
      <c r="G149" s="272">
        <f t="shared" si="14"/>
        <v>309198.5167573769</v>
      </c>
    </row>
    <row r="150" spans="1:10" x14ac:dyDescent="0.25">
      <c r="A150" s="306">
        <v>43497</v>
      </c>
      <c r="B150" s="274">
        <v>2170.8168642579149</v>
      </c>
      <c r="C150" s="274">
        <v>47522.276346981656</v>
      </c>
      <c r="D150" s="274">
        <v>24242.281940309651</v>
      </c>
      <c r="E150" s="277">
        <f t="shared" si="12"/>
        <v>55265.085973683628</v>
      </c>
      <c r="F150" s="277">
        <f t="shared" si="13"/>
        <v>610830.14327741612</v>
      </c>
      <c r="G150" s="277">
        <f t="shared" si="14"/>
        <v>309595.57652884873</v>
      </c>
    </row>
    <row r="151" spans="1:10" x14ac:dyDescent="0.25">
      <c r="A151" s="305">
        <v>43525</v>
      </c>
      <c r="B151" s="271">
        <v>2779.7197672128705</v>
      </c>
      <c r="C151" s="271">
        <v>54273.060252775431</v>
      </c>
      <c r="D151" s="271">
        <v>27460.868233469544</v>
      </c>
      <c r="E151" s="272">
        <f t="shared" si="12"/>
        <v>52302.21816963653</v>
      </c>
      <c r="F151" s="272">
        <f t="shared" si="13"/>
        <v>612785.89005796146</v>
      </c>
      <c r="G151" s="272">
        <f t="shared" si="14"/>
        <v>309719.94147794892</v>
      </c>
      <c r="H151" s="86"/>
      <c r="I151" s="86"/>
      <c r="J151" s="86"/>
    </row>
    <row r="152" spans="1:10" x14ac:dyDescent="0.25">
      <c r="A152" s="306">
        <v>43556</v>
      </c>
      <c r="B152" s="274">
        <v>6035.9572017189466</v>
      </c>
      <c r="C152" s="274">
        <v>47836.418892681999</v>
      </c>
      <c r="D152" s="274">
        <v>24157.441778805383</v>
      </c>
      <c r="E152" s="277">
        <f t="shared" si="12"/>
        <v>54575.007380468058</v>
      </c>
      <c r="F152" s="277">
        <f t="shared" si="13"/>
        <v>613280.18988054176</v>
      </c>
      <c r="G152" s="277">
        <f t="shared" si="14"/>
        <v>310220.18284795404</v>
      </c>
      <c r="H152" s="86"/>
      <c r="I152" s="86"/>
      <c r="J152" s="86"/>
    </row>
    <row r="153" spans="1:10" x14ac:dyDescent="0.25">
      <c r="A153" s="305">
        <v>43586</v>
      </c>
      <c r="B153" s="271">
        <v>3495.9870456935923</v>
      </c>
      <c r="C153" s="271">
        <v>47715.730370162295</v>
      </c>
      <c r="D153" s="271">
        <v>23998.103456326451</v>
      </c>
      <c r="E153" s="272">
        <f t="shared" si="12"/>
        <v>54330.366585071621</v>
      </c>
      <c r="F153" s="272">
        <f t="shared" si="13"/>
        <v>613249.52058192622</v>
      </c>
      <c r="G153" s="272">
        <f t="shared" si="14"/>
        <v>310538.5707776646</v>
      </c>
      <c r="H153" s="86"/>
      <c r="I153" s="86"/>
      <c r="J153" s="86"/>
    </row>
    <row r="154" spans="1:10" x14ac:dyDescent="0.25">
      <c r="A154" s="306">
        <v>43617</v>
      </c>
      <c r="B154" s="274">
        <v>2533.0193838438136</v>
      </c>
      <c r="C154" s="274">
        <v>47834.586587307502</v>
      </c>
      <c r="D154" s="274">
        <v>24166.336092993617</v>
      </c>
      <c r="E154" s="277">
        <f t="shared" si="12"/>
        <v>51070.754776175934</v>
      </c>
      <c r="F154" s="277">
        <f t="shared" si="13"/>
        <v>614623.03558491752</v>
      </c>
      <c r="G154" s="277">
        <f t="shared" si="14"/>
        <v>311196.90165844245</v>
      </c>
      <c r="H154" s="86"/>
      <c r="I154" s="86"/>
      <c r="J154" s="86"/>
    </row>
    <row r="155" spans="1:10" ht="15.75" thickBot="1" x14ac:dyDescent="0.3">
      <c r="A155" s="307">
        <v>43647</v>
      </c>
      <c r="B155" s="275">
        <v>3217.0794227719912</v>
      </c>
      <c r="C155" s="275">
        <v>48288.490078440016</v>
      </c>
      <c r="D155" s="275">
        <v>30620.789160259999</v>
      </c>
      <c r="E155" s="278">
        <f t="shared" si="12"/>
        <v>50795.361907360821</v>
      </c>
      <c r="F155" s="278">
        <f t="shared" si="13"/>
        <v>616176.47638452146</v>
      </c>
      <c r="G155" s="278">
        <f t="shared" si="14"/>
        <v>311869.70453409525</v>
      </c>
      <c r="H155" s="86"/>
      <c r="I155" s="86"/>
      <c r="J155" s="86"/>
    </row>
    <row r="156" spans="1:10" x14ac:dyDescent="0.25">
      <c r="A156" s="165" t="s">
        <v>306</v>
      </c>
      <c r="B156" s="308"/>
      <c r="C156" s="308"/>
      <c r="D156" s="308"/>
      <c r="E156" s="308"/>
      <c r="F156" s="308"/>
      <c r="G156" s="308"/>
    </row>
    <row r="157" spans="1:10" x14ac:dyDescent="0.25">
      <c r="B157" s="271"/>
      <c r="C157" s="271"/>
      <c r="D157" s="271"/>
      <c r="E157" s="271"/>
      <c r="F157" s="271"/>
      <c r="G157" s="271"/>
    </row>
    <row r="158" spans="1:10" x14ac:dyDescent="0.25">
      <c r="B158" s="271"/>
      <c r="C158" s="271"/>
      <c r="D158" s="271"/>
      <c r="E158" s="271"/>
      <c r="F158" s="271"/>
      <c r="G158" s="271"/>
    </row>
    <row r="159" spans="1:10" x14ac:dyDescent="0.25">
      <c r="B159" s="271"/>
      <c r="C159" s="271"/>
      <c r="D159" s="271"/>
      <c r="E159" s="271"/>
      <c r="F159" s="271"/>
      <c r="G159" s="271"/>
    </row>
    <row r="160" spans="1:10" x14ac:dyDescent="0.25">
      <c r="B160" s="271"/>
      <c r="C160" s="271"/>
      <c r="D160" s="271"/>
      <c r="E160" s="271"/>
      <c r="F160" s="271"/>
      <c r="G160" s="271"/>
    </row>
    <row r="161" spans="2:7" x14ac:dyDescent="0.25">
      <c r="B161" s="271"/>
      <c r="C161" s="271"/>
      <c r="D161" s="271"/>
      <c r="E161" s="271"/>
      <c r="F161" s="271"/>
      <c r="G161" s="271"/>
    </row>
    <row r="162" spans="2:7" x14ac:dyDescent="0.25">
      <c r="B162" s="271"/>
      <c r="C162" s="271"/>
      <c r="D162" s="271"/>
      <c r="E162" s="271"/>
      <c r="F162" s="271"/>
      <c r="G162" s="271"/>
    </row>
    <row r="163" spans="2:7" x14ac:dyDescent="0.25">
      <c r="B163" s="271"/>
      <c r="C163" s="271"/>
      <c r="D163" s="271"/>
      <c r="E163" s="271"/>
      <c r="F163" s="271"/>
      <c r="G163" s="271"/>
    </row>
    <row r="164" spans="2:7" x14ac:dyDescent="0.25">
      <c r="B164" s="271"/>
      <c r="C164" s="271"/>
      <c r="D164" s="271"/>
      <c r="E164" s="271"/>
      <c r="F164" s="271"/>
      <c r="G164" s="271"/>
    </row>
    <row r="165" spans="2:7" x14ac:dyDescent="0.25">
      <c r="B165" s="271"/>
      <c r="C165" s="271"/>
      <c r="D165" s="271"/>
      <c r="E165" s="271"/>
      <c r="F165" s="271"/>
      <c r="G165" s="271"/>
    </row>
    <row r="166" spans="2:7" x14ac:dyDescent="0.25">
      <c r="B166" s="271"/>
      <c r="C166" s="271"/>
      <c r="D166" s="271"/>
      <c r="E166" s="271"/>
      <c r="F166" s="271"/>
      <c r="G166" s="271"/>
    </row>
    <row r="167" spans="2:7" x14ac:dyDescent="0.25">
      <c r="B167" s="271"/>
      <c r="C167" s="271"/>
      <c r="D167" s="271"/>
      <c r="E167" s="271"/>
      <c r="F167" s="271"/>
      <c r="G167" s="271"/>
    </row>
    <row r="168" spans="2:7" x14ac:dyDescent="0.25">
      <c r="B168" s="271"/>
      <c r="C168" s="271"/>
      <c r="D168" s="271"/>
      <c r="E168" s="271"/>
      <c r="F168" s="271"/>
      <c r="G168" s="271"/>
    </row>
    <row r="169" spans="2:7" x14ac:dyDescent="0.25">
      <c r="B169" s="271"/>
      <c r="C169" s="271"/>
      <c r="D169" s="271"/>
      <c r="E169" s="271"/>
      <c r="F169" s="271"/>
      <c r="G169" s="271"/>
    </row>
    <row r="170" spans="2:7" x14ac:dyDescent="0.25">
      <c r="B170" s="271"/>
      <c r="C170" s="271"/>
      <c r="D170" s="271"/>
      <c r="E170" s="271"/>
      <c r="F170" s="271"/>
      <c r="G170" s="271"/>
    </row>
    <row r="171" spans="2:7" x14ac:dyDescent="0.25">
      <c r="B171" s="271"/>
      <c r="C171" s="271"/>
      <c r="D171" s="271"/>
      <c r="E171" s="271"/>
      <c r="F171" s="271"/>
      <c r="G171" s="271"/>
    </row>
    <row r="172" spans="2:7" x14ac:dyDescent="0.25">
      <c r="B172" s="271"/>
      <c r="C172" s="271"/>
      <c r="D172" s="271"/>
      <c r="E172" s="271"/>
      <c r="F172" s="271"/>
      <c r="G172" s="271"/>
    </row>
  </sheetData>
  <mergeCells count="1">
    <mergeCell ref="A3:A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Q206"/>
  <sheetViews>
    <sheetView zoomScale="85" zoomScaleNormal="85" workbookViewId="0">
      <pane ySplit="4" topLeftCell="A5" activePane="bottomLeft" state="frozen"/>
      <selection pane="bottomLeft" sqref="A1:B1"/>
    </sheetView>
  </sheetViews>
  <sheetFormatPr defaultRowHeight="15" x14ac:dyDescent="0.25"/>
  <cols>
    <col min="1" max="1" width="10.5703125" style="1" customWidth="1"/>
    <col min="2" max="2" width="8" style="1" customWidth="1"/>
    <col min="3" max="3" width="9.28515625" style="1" customWidth="1"/>
    <col min="4" max="4" width="8.85546875" style="1" customWidth="1"/>
    <col min="5" max="5" width="7.42578125" style="1" bestFit="1" customWidth="1"/>
    <col min="6" max="6" width="8.7109375" style="1" bestFit="1" customWidth="1"/>
    <col min="7" max="8" width="6.85546875" style="1" bestFit="1" customWidth="1"/>
    <col min="9" max="9" width="9.42578125" style="1" bestFit="1" customWidth="1"/>
    <col min="10" max="10" width="8.28515625" style="1" customWidth="1"/>
    <col min="11" max="11" width="9.5703125" style="1" bestFit="1" customWidth="1"/>
    <col min="12" max="12" width="10.5703125" style="1" bestFit="1" customWidth="1"/>
    <col min="13" max="13" width="9.42578125" style="1" bestFit="1" customWidth="1"/>
    <col min="14" max="14" width="10.5703125" style="1" bestFit="1" customWidth="1"/>
    <col min="15" max="15" width="8.7109375" style="1" bestFit="1" customWidth="1"/>
    <col min="16" max="16" width="9.5703125" style="1" bestFit="1" customWidth="1"/>
    <col min="17" max="17" width="7.7109375" style="1" bestFit="1" customWidth="1"/>
    <col min="18" max="16384" width="9.140625" style="1"/>
  </cols>
  <sheetData>
    <row r="1" spans="1:17" ht="15.75" customHeight="1" x14ac:dyDescent="0.25">
      <c r="A1" s="406" t="s">
        <v>0</v>
      </c>
      <c r="B1" s="406"/>
    </row>
    <row r="2" spans="1:17" ht="15.75" x14ac:dyDescent="0.25">
      <c r="B2" s="147"/>
    </row>
    <row r="3" spans="1:17" x14ac:dyDescent="0.25">
      <c r="B3" s="313" t="s">
        <v>314</v>
      </c>
      <c r="C3" s="313"/>
      <c r="D3" s="313"/>
      <c r="O3" s="313" t="s">
        <v>313</v>
      </c>
      <c r="P3" s="313"/>
      <c r="Q3" s="313"/>
    </row>
    <row r="4" spans="1:17" ht="45" x14ac:dyDescent="0.25">
      <c r="A4" s="317" t="s">
        <v>316</v>
      </c>
      <c r="B4" s="32" t="s">
        <v>281</v>
      </c>
      <c r="C4" s="32" t="s">
        <v>282</v>
      </c>
      <c r="D4" s="32" t="s">
        <v>283</v>
      </c>
      <c r="E4" s="32" t="s">
        <v>284</v>
      </c>
      <c r="F4" s="32" t="s">
        <v>285</v>
      </c>
      <c r="G4" s="32" t="s">
        <v>286</v>
      </c>
      <c r="H4" s="32" t="s">
        <v>287</v>
      </c>
      <c r="I4" s="32" t="s">
        <v>51</v>
      </c>
      <c r="J4" s="32" t="s">
        <v>288</v>
      </c>
      <c r="K4" s="32" t="s">
        <v>289</v>
      </c>
      <c r="L4" s="32" t="s">
        <v>290</v>
      </c>
      <c r="M4" s="32" t="s">
        <v>291</v>
      </c>
      <c r="N4" s="32" t="s">
        <v>292</v>
      </c>
      <c r="O4" s="32" t="s">
        <v>52</v>
      </c>
      <c r="P4" s="32" t="s">
        <v>293</v>
      </c>
      <c r="Q4" s="32" t="s">
        <v>294</v>
      </c>
    </row>
    <row r="5" spans="1:17" x14ac:dyDescent="0.25">
      <c r="A5" s="84">
        <v>37561</v>
      </c>
      <c r="B5" s="310">
        <v>-3.7967489487288696E-2</v>
      </c>
      <c r="C5" s="310">
        <v>-7.1047831831762387E-2</v>
      </c>
      <c r="D5" s="310">
        <v>3.3080342344473677E-2</v>
      </c>
      <c r="E5" s="310">
        <v>2.2415118617156213E-2</v>
      </c>
      <c r="F5" s="310">
        <v>3.2454796713842847E-2</v>
      </c>
      <c r="G5" s="310">
        <v>-4.8607406788614443E-4</v>
      </c>
      <c r="H5" s="310">
        <v>-1.1340259608992058E-2</v>
      </c>
      <c r="I5" s="310">
        <v>1.7866555801915672E-3</v>
      </c>
      <c r="J5" s="310">
        <v>1.0665223727317468E-2</v>
      </c>
      <c r="K5" s="310">
        <v>6.6969094705048183E-3</v>
      </c>
      <c r="L5" s="310">
        <v>1.6679179219109047E-3</v>
      </c>
      <c r="M5" s="310">
        <v>2.2959517960997257E-3</v>
      </c>
      <c r="N5" s="310">
        <v>4.4445388020205222E-6</v>
      </c>
      <c r="O5" s="314">
        <v>2.0628463036964646E-2</v>
      </c>
      <c r="P5" s="314">
        <v>8.3648273924157232E-3</v>
      </c>
      <c r="Q5" s="314">
        <v>4.0870519150933132E-3</v>
      </c>
    </row>
    <row r="6" spans="1:17" x14ac:dyDescent="0.25">
      <c r="A6" s="85">
        <v>37591</v>
      </c>
      <c r="B6" s="311">
        <v>-4.4160153514237764E-2</v>
      </c>
      <c r="C6" s="311">
        <v>-7.6081770832337511E-2</v>
      </c>
      <c r="D6" s="311">
        <v>3.1921617318099733E-2</v>
      </c>
      <c r="E6" s="311">
        <v>2.2416176371456143E-2</v>
      </c>
      <c r="F6" s="311">
        <v>3.3378880635206415E-2</v>
      </c>
      <c r="G6" s="311">
        <v>-5.2221506752376167E-4</v>
      </c>
      <c r="H6" s="311">
        <v>-1.1417002128979075E-2</v>
      </c>
      <c r="I6" s="311">
        <v>9.7651293275256596E-4</v>
      </c>
      <c r="J6" s="311">
        <v>9.5054409466435869E-3</v>
      </c>
      <c r="K6" s="311">
        <v>5.7494453035229123E-3</v>
      </c>
      <c r="L6" s="311">
        <v>1.3926952699877878E-3</v>
      </c>
      <c r="M6" s="311">
        <v>2.3536813631693516E-3</v>
      </c>
      <c r="N6" s="311">
        <v>9.6190099635355853E-6</v>
      </c>
      <c r="O6" s="315">
        <v>2.1439663438703578E-2</v>
      </c>
      <c r="P6" s="315">
        <v>7.1421405735106998E-3</v>
      </c>
      <c r="Q6" s="315">
        <v>3.3398133058854529E-3</v>
      </c>
    </row>
    <row r="7" spans="1:17" x14ac:dyDescent="0.25">
      <c r="A7" s="84">
        <v>37622</v>
      </c>
      <c r="B7" s="310">
        <v>-4.9268464106484083E-2</v>
      </c>
      <c r="C7" s="310">
        <v>-8.1699830212457747E-2</v>
      </c>
      <c r="D7" s="310">
        <v>3.2431366105973664E-2</v>
      </c>
      <c r="E7" s="310">
        <v>2.1819766820238905E-2</v>
      </c>
      <c r="F7" s="310">
        <v>3.3322773813760691E-2</v>
      </c>
      <c r="G7" s="310">
        <v>-5.2717090974755559E-4</v>
      </c>
      <c r="H7" s="310">
        <v>-1.1780758793133275E-2</v>
      </c>
      <c r="I7" s="310">
        <v>8.049227093590368E-4</v>
      </c>
      <c r="J7" s="310">
        <v>1.0611599285734758E-2</v>
      </c>
      <c r="K7" s="310">
        <v>6.3932757559293256E-3</v>
      </c>
      <c r="L7" s="310">
        <v>1.6361926136011643E-3</v>
      </c>
      <c r="M7" s="310">
        <v>2.4769090672882303E-3</v>
      </c>
      <c r="N7" s="310">
        <v>1.0522184891603676E-4</v>
      </c>
      <c r="O7" s="314">
        <v>2.1014844110879859E-2</v>
      </c>
      <c r="P7" s="314">
        <v>8.0294683695304892E-3</v>
      </c>
      <c r="Q7" s="314">
        <v>3.387053625563304E-3</v>
      </c>
    </row>
    <row r="8" spans="1:17" x14ac:dyDescent="0.25">
      <c r="A8" s="85">
        <v>37653</v>
      </c>
      <c r="B8" s="311">
        <v>-5.1152205495543474E-2</v>
      </c>
      <c r="C8" s="311">
        <v>-8.4671532349983647E-2</v>
      </c>
      <c r="D8" s="311">
        <v>3.3519326854440167E-2</v>
      </c>
      <c r="E8" s="311">
        <v>2.3787638161937505E-2</v>
      </c>
      <c r="F8" s="311">
        <v>3.4461854377737335E-2</v>
      </c>
      <c r="G8" s="311">
        <v>-4.6969423161692718E-4</v>
      </c>
      <c r="H8" s="311">
        <v>-1.1635285917366685E-2</v>
      </c>
      <c r="I8" s="311">
        <v>1.4307639331837818E-3</v>
      </c>
      <c r="J8" s="311">
        <v>9.7316886925026633E-3</v>
      </c>
      <c r="K8" s="311">
        <v>6.5065676805133657E-3</v>
      </c>
      <c r="L8" s="311">
        <v>1.2783161694189691E-3</v>
      </c>
      <c r="M8" s="311">
        <v>1.8841471772267897E-3</v>
      </c>
      <c r="N8" s="311">
        <v>6.265766534354074E-5</v>
      </c>
      <c r="O8" s="315">
        <v>2.2356874228753723E-2</v>
      </c>
      <c r="P8" s="315">
        <v>7.7848838499323348E-3</v>
      </c>
      <c r="Q8" s="315">
        <v>3.3775687757541125E-3</v>
      </c>
    </row>
    <row r="9" spans="1:17" x14ac:dyDescent="0.25">
      <c r="A9" s="84">
        <v>37681</v>
      </c>
      <c r="B9" s="310">
        <v>-5.3834353162577987E-2</v>
      </c>
      <c r="C9" s="310">
        <v>-8.7170596413381526E-2</v>
      </c>
      <c r="D9" s="310">
        <v>3.3336243250803546E-2</v>
      </c>
      <c r="E9" s="310">
        <v>2.3684138955117198E-2</v>
      </c>
      <c r="F9" s="310">
        <v>3.4979162110212257E-2</v>
      </c>
      <c r="G9" s="310">
        <v>-4.3494058204220358E-4</v>
      </c>
      <c r="H9" s="310">
        <v>-1.1743017715342377E-2</v>
      </c>
      <c r="I9" s="310">
        <v>8.8293514228952278E-4</v>
      </c>
      <c r="J9" s="310">
        <v>9.6521042956863468E-3</v>
      </c>
      <c r="K9" s="310">
        <v>6.418748801462355E-3</v>
      </c>
      <c r="L9" s="310">
        <v>1.3652402089620866E-3</v>
      </c>
      <c r="M9" s="310">
        <v>1.7989349591333351E-3</v>
      </c>
      <c r="N9" s="310">
        <v>6.9180326128569949E-5</v>
      </c>
      <c r="O9" s="314">
        <v>2.2801203812827679E-2</v>
      </c>
      <c r="P9" s="314">
        <v>7.7839890104244415E-3</v>
      </c>
      <c r="Q9" s="314">
        <v>2.7510504275514275E-3</v>
      </c>
    </row>
    <row r="10" spans="1:17" x14ac:dyDescent="0.25">
      <c r="A10" s="85">
        <v>37712</v>
      </c>
      <c r="B10" s="311">
        <v>-4.9715793799258279E-2</v>
      </c>
      <c r="C10" s="311">
        <v>-8.5402596673164938E-2</v>
      </c>
      <c r="D10" s="311">
        <v>3.5686802873906638E-2</v>
      </c>
      <c r="E10" s="311">
        <v>2.6130659830706723E-2</v>
      </c>
      <c r="F10" s="311">
        <v>3.773933387249636E-2</v>
      </c>
      <c r="G10" s="311">
        <v>-4.0613409200435449E-4</v>
      </c>
      <c r="H10" s="311">
        <v>-1.1912674534952039E-2</v>
      </c>
      <c r="I10" s="311">
        <v>7.1013458516676277E-4</v>
      </c>
      <c r="J10" s="311">
        <v>9.556143043199912E-3</v>
      </c>
      <c r="K10" s="311">
        <v>6.4665010888596552E-3</v>
      </c>
      <c r="L10" s="311">
        <v>1.2039684126419583E-3</v>
      </c>
      <c r="M10" s="311">
        <v>1.7975219296320422E-3</v>
      </c>
      <c r="N10" s="311">
        <v>8.8151612066257137E-5</v>
      </c>
      <c r="O10" s="315">
        <v>2.5420525245539963E-2</v>
      </c>
      <c r="P10" s="315">
        <v>7.6704695015016137E-3</v>
      </c>
      <c r="Q10" s="315">
        <v>2.5958081268650621E-3</v>
      </c>
    </row>
    <row r="11" spans="1:17" x14ac:dyDescent="0.25">
      <c r="A11" s="84">
        <v>37742</v>
      </c>
      <c r="B11" s="310">
        <v>-5.1485686219359075E-2</v>
      </c>
      <c r="C11" s="310">
        <v>-8.7592621479929841E-2</v>
      </c>
      <c r="D11" s="310">
        <v>3.6106935260570759E-2</v>
      </c>
      <c r="E11" s="310">
        <v>2.6196030663832429E-2</v>
      </c>
      <c r="F11" s="310">
        <v>3.8768974411363614E-2</v>
      </c>
      <c r="G11" s="310">
        <v>-3.9058941176352052E-4</v>
      </c>
      <c r="H11" s="310">
        <v>-1.225862530626411E-2</v>
      </c>
      <c r="I11" s="310">
        <v>7.627097049644189E-5</v>
      </c>
      <c r="J11" s="310">
        <v>9.9109045967383288E-3</v>
      </c>
      <c r="K11" s="310">
        <v>6.6398049754505997E-3</v>
      </c>
      <c r="L11" s="310">
        <v>1.245539945219098E-3</v>
      </c>
      <c r="M11" s="310">
        <v>1.9246305398886152E-3</v>
      </c>
      <c r="N11" s="310">
        <v>1.0092913618001664E-4</v>
      </c>
      <c r="O11" s="314">
        <v>2.6119759693335982E-2</v>
      </c>
      <c r="P11" s="314">
        <v>7.8853449206696975E-3</v>
      </c>
      <c r="Q11" s="314">
        <v>2.1018306465650735E-3</v>
      </c>
    </row>
    <row r="12" spans="1:17" x14ac:dyDescent="0.25">
      <c r="A12" s="85">
        <v>37773</v>
      </c>
      <c r="B12" s="311">
        <v>-5.389499783371296E-2</v>
      </c>
      <c r="C12" s="311">
        <v>-8.8105886652805637E-2</v>
      </c>
      <c r="D12" s="311">
        <v>3.421088881909267E-2</v>
      </c>
      <c r="E12" s="311">
        <v>2.4389523190044452E-2</v>
      </c>
      <c r="F12" s="311">
        <v>3.8098804185513431E-2</v>
      </c>
      <c r="G12" s="311">
        <v>-3.4117004532882892E-4</v>
      </c>
      <c r="H12" s="311">
        <v>-1.2426772294854565E-2</v>
      </c>
      <c r="I12" s="311">
        <v>-9.4133865528558654E-4</v>
      </c>
      <c r="J12" s="311">
        <v>9.8213656290482183E-3</v>
      </c>
      <c r="K12" s="311">
        <v>6.862294897589466E-3</v>
      </c>
      <c r="L12" s="311">
        <v>1.0803432994737512E-3</v>
      </c>
      <c r="M12" s="311">
        <v>1.7768799843135166E-3</v>
      </c>
      <c r="N12" s="311">
        <v>1.0184744767148523E-4</v>
      </c>
      <c r="O12" s="315">
        <v>2.5330861845330038E-2</v>
      </c>
      <c r="P12" s="315">
        <v>7.9426381970632166E-3</v>
      </c>
      <c r="Q12" s="315">
        <v>9.3738877669941533E-4</v>
      </c>
    </row>
    <row r="13" spans="1:17" x14ac:dyDescent="0.25">
      <c r="A13" s="84">
        <v>37803</v>
      </c>
      <c r="B13" s="310">
        <v>-5.9062270048672219E-2</v>
      </c>
      <c r="C13" s="310">
        <v>-9.3258270687193945E-2</v>
      </c>
      <c r="D13" s="310">
        <v>3.4196000638521747E-2</v>
      </c>
      <c r="E13" s="310">
        <v>2.4483847216814628E-2</v>
      </c>
      <c r="F13" s="310">
        <v>3.9110187265056738E-2</v>
      </c>
      <c r="G13" s="310">
        <v>-3.18295504722049E-4</v>
      </c>
      <c r="H13" s="310">
        <v>-1.2994992067301703E-2</v>
      </c>
      <c r="I13" s="310">
        <v>-1.3130524762183661E-3</v>
      </c>
      <c r="J13" s="310">
        <v>9.7121534217071183E-3</v>
      </c>
      <c r="K13" s="310">
        <v>6.6404774301229907E-3</v>
      </c>
      <c r="L13" s="310">
        <v>7.9062446901554664E-4</v>
      </c>
      <c r="M13" s="310">
        <v>2.1833442461883972E-3</v>
      </c>
      <c r="N13" s="310">
        <v>9.7707276380182512E-5</v>
      </c>
      <c r="O13" s="314">
        <v>2.5796899693032983E-2</v>
      </c>
      <c r="P13" s="314">
        <v>7.4311018991385369E-3</v>
      </c>
      <c r="Q13" s="314">
        <v>9.6799904635021358E-4</v>
      </c>
    </row>
    <row r="14" spans="1:17" x14ac:dyDescent="0.25">
      <c r="A14" s="85">
        <v>37834</v>
      </c>
      <c r="B14" s="311">
        <v>-5.9101124144342251E-2</v>
      </c>
      <c r="C14" s="311">
        <v>-9.4613118371850338E-2</v>
      </c>
      <c r="D14" s="311">
        <v>3.5511994227508087E-2</v>
      </c>
      <c r="E14" s="311">
        <v>2.5790857107695544E-2</v>
      </c>
      <c r="F14" s="311">
        <v>4.0141928517173221E-2</v>
      </c>
      <c r="G14" s="311">
        <v>-2.7939998043742396E-4</v>
      </c>
      <c r="H14" s="311">
        <v>-1.3609723092926634E-2</v>
      </c>
      <c r="I14" s="311">
        <v>-4.6194833611361557E-4</v>
      </c>
      <c r="J14" s="311">
        <v>9.7211371198125483E-3</v>
      </c>
      <c r="K14" s="311">
        <v>6.7051757890745686E-3</v>
      </c>
      <c r="L14" s="311">
        <v>8.0815019189074352E-4</v>
      </c>
      <c r="M14" s="311">
        <v>2.0931729251611351E-3</v>
      </c>
      <c r="N14" s="311">
        <v>1.1463821368609968E-4</v>
      </c>
      <c r="O14" s="315">
        <v>2.625280544380916E-2</v>
      </c>
      <c r="P14" s="315">
        <v>7.513325980965312E-3</v>
      </c>
      <c r="Q14" s="315">
        <v>1.7458628027336193E-3</v>
      </c>
    </row>
    <row r="15" spans="1:17" x14ac:dyDescent="0.25">
      <c r="A15" s="84">
        <v>37865</v>
      </c>
      <c r="B15" s="310">
        <v>-5.9721697465612254E-2</v>
      </c>
      <c r="C15" s="310">
        <v>-9.3250965853175216E-2</v>
      </c>
      <c r="D15" s="310">
        <v>3.3529268387562941E-2</v>
      </c>
      <c r="E15" s="310">
        <v>2.3720383920052227E-2</v>
      </c>
      <c r="F15" s="310">
        <v>3.8909643530089223E-2</v>
      </c>
      <c r="G15" s="310">
        <v>-2.581463773222674E-4</v>
      </c>
      <c r="H15" s="310">
        <v>-1.3956059049500546E-2</v>
      </c>
      <c r="I15" s="310">
        <v>-9.7505418321418486E-4</v>
      </c>
      <c r="J15" s="310">
        <v>9.8088844675107197E-3</v>
      </c>
      <c r="K15" s="310">
        <v>6.6218108574195959E-3</v>
      </c>
      <c r="L15" s="310">
        <v>9.6294606224371789E-4</v>
      </c>
      <c r="M15" s="310">
        <v>2.0854579193682866E-3</v>
      </c>
      <c r="N15" s="310">
        <v>1.3866962847911864E-4</v>
      </c>
      <c r="O15" s="314">
        <v>2.4695438103266413E-2</v>
      </c>
      <c r="P15" s="314">
        <v>7.584756919663314E-3</v>
      </c>
      <c r="Q15" s="314">
        <v>1.2490733646332204E-3</v>
      </c>
    </row>
    <row r="16" spans="1:17" x14ac:dyDescent="0.25">
      <c r="A16" s="85">
        <v>37895</v>
      </c>
      <c r="B16" s="311">
        <v>-5.5660976408100298E-2</v>
      </c>
      <c r="C16" s="311">
        <v>-8.910364686097387E-2</v>
      </c>
      <c r="D16" s="311">
        <v>3.3442670452873538E-2</v>
      </c>
      <c r="E16" s="311">
        <v>2.3688803810898714E-2</v>
      </c>
      <c r="F16" s="311">
        <v>3.9128200009959278E-2</v>
      </c>
      <c r="G16" s="311">
        <v>-2.280273916948873E-4</v>
      </c>
      <c r="H16" s="311">
        <v>-1.4288792057698181E-2</v>
      </c>
      <c r="I16" s="311">
        <v>-9.2257674966749327E-4</v>
      </c>
      <c r="J16" s="311">
        <v>9.7538666419748205E-3</v>
      </c>
      <c r="K16" s="311">
        <v>6.3651679307927559E-3</v>
      </c>
      <c r="L16" s="311">
        <v>9.788337181914188E-4</v>
      </c>
      <c r="M16" s="311">
        <v>2.2976315357729508E-3</v>
      </c>
      <c r="N16" s="311">
        <v>1.1223345721769542E-4</v>
      </c>
      <c r="O16" s="315">
        <v>2.4611380560566207E-2</v>
      </c>
      <c r="P16" s="315">
        <v>7.3440016489841747E-3</v>
      </c>
      <c r="Q16" s="315">
        <v>1.4872882433231529E-3</v>
      </c>
    </row>
    <row r="17" spans="1:17" x14ac:dyDescent="0.25">
      <c r="A17" s="84">
        <v>37926</v>
      </c>
      <c r="B17" s="310">
        <v>-5.6589037903474054E-2</v>
      </c>
      <c r="C17" s="310">
        <v>-9.0198727597943937E-2</v>
      </c>
      <c r="D17" s="310">
        <v>3.3609689694469889E-2</v>
      </c>
      <c r="E17" s="310">
        <v>2.3613911492464622E-2</v>
      </c>
      <c r="F17" s="310">
        <v>3.9776249761636066E-2</v>
      </c>
      <c r="G17" s="310">
        <v>-2.1309223885400511E-4</v>
      </c>
      <c r="H17" s="310">
        <v>-1.4841314026221315E-2</v>
      </c>
      <c r="I17" s="310">
        <v>-1.1079320040961243E-3</v>
      </c>
      <c r="J17" s="310">
        <v>9.9957782020052687E-3</v>
      </c>
      <c r="K17" s="310">
        <v>6.4090465627154158E-3</v>
      </c>
      <c r="L17" s="310">
        <v>1.1692157612522578E-3</v>
      </c>
      <c r="M17" s="310">
        <v>2.2996511348305853E-3</v>
      </c>
      <c r="N17" s="310">
        <v>1.1786474320701006E-4</v>
      </c>
      <c r="O17" s="314">
        <v>2.4721843496560748E-2</v>
      </c>
      <c r="P17" s="314">
        <v>7.5782623239676735E-3</v>
      </c>
      <c r="Q17" s="314">
        <v>1.3095838739414711E-3</v>
      </c>
    </row>
    <row r="18" spans="1:17" x14ac:dyDescent="0.25">
      <c r="A18" s="85">
        <v>37956</v>
      </c>
      <c r="B18" s="311">
        <v>-5.1808055119444515E-2</v>
      </c>
      <c r="C18" s="311">
        <v>-8.4167056379243654E-2</v>
      </c>
      <c r="D18" s="311">
        <v>3.2359001259799125E-2</v>
      </c>
      <c r="E18" s="311">
        <v>2.1979199794112125E-2</v>
      </c>
      <c r="F18" s="311">
        <v>3.8035573530655009E-2</v>
      </c>
      <c r="G18" s="311">
        <v>-1.133265170637477E-4</v>
      </c>
      <c r="H18" s="311">
        <v>-1.5369858942932862E-2</v>
      </c>
      <c r="I18" s="311">
        <v>-5.7318827654628118E-4</v>
      </c>
      <c r="J18" s="311">
        <v>1.0379801465687006E-2</v>
      </c>
      <c r="K18" s="311">
        <v>6.9359089501957565E-3</v>
      </c>
      <c r="L18" s="311">
        <v>1.109422356788978E-3</v>
      </c>
      <c r="M18" s="311">
        <v>2.2080042181559039E-3</v>
      </c>
      <c r="N18" s="311">
        <v>1.264659405463696E-4</v>
      </c>
      <c r="O18" s="315">
        <v>2.2552388070658395E-2</v>
      </c>
      <c r="P18" s="315">
        <v>8.0453313069847338E-3</v>
      </c>
      <c r="Q18" s="315">
        <v>1.7612818821559923E-3</v>
      </c>
    </row>
    <row r="19" spans="1:17" x14ac:dyDescent="0.25">
      <c r="A19" s="84">
        <v>37987</v>
      </c>
      <c r="B19" s="310">
        <v>-4.6030288005385597E-2</v>
      </c>
      <c r="C19" s="310">
        <v>-7.9495163100034794E-2</v>
      </c>
      <c r="D19" s="310">
        <v>3.3464875094649134E-2</v>
      </c>
      <c r="E19" s="310">
        <v>2.3482255688187431E-2</v>
      </c>
      <c r="F19" s="310">
        <v>3.8628599592087268E-2</v>
      </c>
      <c r="G19" s="310">
        <v>-9.2478537986274322E-5</v>
      </c>
      <c r="H19" s="310">
        <v>-1.5944394501632157E-2</v>
      </c>
      <c r="I19" s="310">
        <v>8.9052913571859959E-4</v>
      </c>
      <c r="J19" s="310">
        <v>9.9826194064617044E-3</v>
      </c>
      <c r="K19" s="310">
        <v>6.6132125974726142E-3</v>
      </c>
      <c r="L19" s="310">
        <v>1.0173542307443668E-3</v>
      </c>
      <c r="M19" s="310">
        <v>2.3000177434675025E-3</v>
      </c>
      <c r="N19" s="310">
        <v>5.2034834777221093E-5</v>
      </c>
      <c r="O19" s="314">
        <v>2.2591726552468838E-2</v>
      </c>
      <c r="P19" s="314">
        <v>7.6305668282169812E-3</v>
      </c>
      <c r="Q19" s="314">
        <v>3.2425817139633234E-3</v>
      </c>
    </row>
    <row r="20" spans="1:17" x14ac:dyDescent="0.25">
      <c r="A20" s="85">
        <v>38018</v>
      </c>
      <c r="B20" s="311">
        <v>-4.3219694082600138E-2</v>
      </c>
      <c r="C20" s="311">
        <v>-7.6481092567356357E-2</v>
      </c>
      <c r="D20" s="311">
        <v>3.3261398484756191E-2</v>
      </c>
      <c r="E20" s="311">
        <v>2.2882268978072943E-2</v>
      </c>
      <c r="F20" s="311">
        <v>3.9052448944991311E-2</v>
      </c>
      <c r="G20" s="311">
        <v>-1.2588324085030926E-4</v>
      </c>
      <c r="H20" s="311">
        <v>-1.6351098242400459E-2</v>
      </c>
      <c r="I20" s="311">
        <v>3.0680151633239654E-4</v>
      </c>
      <c r="J20" s="311">
        <v>1.0379129506683247E-2</v>
      </c>
      <c r="K20" s="311">
        <v>6.5343370402854758E-3</v>
      </c>
      <c r="L20" s="311">
        <v>1.0324683192139343E-3</v>
      </c>
      <c r="M20" s="311">
        <v>2.7290060049740277E-3</v>
      </c>
      <c r="N20" s="311">
        <v>8.3318142209808983E-5</v>
      </c>
      <c r="O20" s="315">
        <v>2.257546746174054E-2</v>
      </c>
      <c r="P20" s="315">
        <v>7.5668053594994105E-3</v>
      </c>
      <c r="Q20" s="315">
        <v>3.1191256635162328E-3</v>
      </c>
    </row>
    <row r="21" spans="1:17" x14ac:dyDescent="0.25">
      <c r="A21" s="84">
        <v>38047</v>
      </c>
      <c r="B21" s="310">
        <v>-4.0023327891361517E-2</v>
      </c>
      <c r="C21" s="310">
        <v>-7.4278581174987632E-2</v>
      </c>
      <c r="D21" s="310">
        <v>3.4255253283626087E-2</v>
      </c>
      <c r="E21" s="310">
        <v>2.386545010506334E-2</v>
      </c>
      <c r="F21" s="310">
        <v>4.0024459298996007E-2</v>
      </c>
      <c r="G21" s="310">
        <v>-1.1461414171414474E-4</v>
      </c>
      <c r="H21" s="310">
        <v>-1.6151792975105408E-2</v>
      </c>
      <c r="I21" s="310">
        <v>1.0739792288688376E-4</v>
      </c>
      <c r="J21" s="310">
        <v>1.0389803178562749E-2</v>
      </c>
      <c r="K21" s="310">
        <v>6.7793406471691395E-3</v>
      </c>
      <c r="L21" s="310">
        <v>9.7217715310964385E-4</v>
      </c>
      <c r="M21" s="310">
        <v>2.5797444685464761E-3</v>
      </c>
      <c r="N21" s="310">
        <v>5.8540909737489773E-5</v>
      </c>
      <c r="O21" s="314">
        <v>2.3758052182176453E-2</v>
      </c>
      <c r="P21" s="314">
        <v>7.7515178002787836E-3</v>
      </c>
      <c r="Q21" s="314">
        <v>2.7456833011708496E-3</v>
      </c>
    </row>
    <row r="22" spans="1:17" x14ac:dyDescent="0.25">
      <c r="A22" s="85">
        <v>38078</v>
      </c>
      <c r="B22" s="311">
        <v>-4.2960941467033019E-2</v>
      </c>
      <c r="C22" s="311">
        <v>-7.5843482602584514E-2</v>
      </c>
      <c r="D22" s="311">
        <v>3.288254113555146E-2</v>
      </c>
      <c r="E22" s="311">
        <v>2.2514349369798747E-2</v>
      </c>
      <c r="F22" s="311">
        <v>3.8422292277354393E-2</v>
      </c>
      <c r="G22" s="311">
        <v>-1.0490593731993296E-4</v>
      </c>
      <c r="H22" s="311">
        <v>-1.6310287623182554E-2</v>
      </c>
      <c r="I22" s="311">
        <v>5.0725065294683906E-4</v>
      </c>
      <c r="J22" s="311">
        <v>1.0368191765752715E-2</v>
      </c>
      <c r="K22" s="311">
        <v>6.9767591503041067E-3</v>
      </c>
      <c r="L22" s="311">
        <v>1.0860557049608265E-3</v>
      </c>
      <c r="M22" s="311">
        <v>2.2708578473888178E-3</v>
      </c>
      <c r="N22" s="311">
        <v>3.4519063098962232E-5</v>
      </c>
      <c r="O22" s="315">
        <v>2.2007098716851907E-2</v>
      </c>
      <c r="P22" s="315">
        <v>8.0628148552649333E-3</v>
      </c>
      <c r="Q22" s="315">
        <v>2.8126275634346191E-3</v>
      </c>
    </row>
    <row r="23" spans="1:17" x14ac:dyDescent="0.25">
      <c r="A23" s="84">
        <v>38108</v>
      </c>
      <c r="B23" s="310">
        <v>-4.0153258459777727E-2</v>
      </c>
      <c r="C23" s="310">
        <v>-7.3499307367672045E-2</v>
      </c>
      <c r="D23" s="310">
        <v>3.3346048907894305E-2</v>
      </c>
      <c r="E23" s="310">
        <v>2.3238664814032233E-2</v>
      </c>
      <c r="F23" s="310">
        <v>3.8921708091840389E-2</v>
      </c>
      <c r="G23" s="310">
        <v>-1.0389964597548918E-4</v>
      </c>
      <c r="H23" s="310">
        <v>-1.6315021653547961E-2</v>
      </c>
      <c r="I23" s="310">
        <v>7.3587802171529539E-4</v>
      </c>
      <c r="J23" s="310">
        <v>1.0107384093862068E-2</v>
      </c>
      <c r="K23" s="310">
        <v>6.8925160257882626E-3</v>
      </c>
      <c r="L23" s="310">
        <v>1.1212491962717789E-3</v>
      </c>
      <c r="M23" s="310">
        <v>2.0496585166231373E-3</v>
      </c>
      <c r="N23" s="310">
        <v>4.3960355178889005E-5</v>
      </c>
      <c r="O23" s="314">
        <v>2.2502786792316942E-2</v>
      </c>
      <c r="P23" s="314">
        <v>8.0137652220600413E-3</v>
      </c>
      <c r="Q23" s="314">
        <v>2.8294968935173217E-3</v>
      </c>
    </row>
    <row r="24" spans="1:17" x14ac:dyDescent="0.25">
      <c r="A24" s="85">
        <v>38139</v>
      </c>
      <c r="B24" s="311">
        <v>-3.6962628715319551E-2</v>
      </c>
      <c r="C24" s="311">
        <v>-7.2903667867624006E-2</v>
      </c>
      <c r="D24" s="311">
        <v>3.5941039152304434E-2</v>
      </c>
      <c r="E24" s="311">
        <v>2.5772084577026743E-2</v>
      </c>
      <c r="F24" s="311">
        <v>4.0871259309832875E-2</v>
      </c>
      <c r="G24" s="311">
        <v>-1.1845873109895436E-4</v>
      </c>
      <c r="H24" s="311">
        <v>-1.6152290829910231E-2</v>
      </c>
      <c r="I24" s="311">
        <v>1.171574828203052E-3</v>
      </c>
      <c r="J24" s="311">
        <v>1.0168954575277693E-2</v>
      </c>
      <c r="K24" s="311">
        <v>7.1546745927155162E-3</v>
      </c>
      <c r="L24" s="311">
        <v>1.0371293225281365E-3</v>
      </c>
      <c r="M24" s="311">
        <v>1.9348001870934182E-3</v>
      </c>
      <c r="N24" s="311">
        <v>4.2350472940624169E-5</v>
      </c>
      <c r="O24" s="315">
        <v>2.460050974882369E-2</v>
      </c>
      <c r="P24" s="315">
        <v>8.1918039152436527E-3</v>
      </c>
      <c r="Q24" s="315">
        <v>3.1487254882370946E-3</v>
      </c>
    </row>
    <row r="25" spans="1:17" x14ac:dyDescent="0.25">
      <c r="A25" s="84">
        <v>38169</v>
      </c>
      <c r="B25" s="310">
        <v>-3.3319982653324746E-2</v>
      </c>
      <c r="C25" s="310">
        <v>-6.9340034997196778E-2</v>
      </c>
      <c r="D25" s="310">
        <v>3.6020052343872039E-2</v>
      </c>
      <c r="E25" s="310">
        <v>2.5587389804070028E-2</v>
      </c>
      <c r="F25" s="310">
        <v>4.0662080088317634E-2</v>
      </c>
      <c r="G25" s="310">
        <v>-1.1065926619141923E-4</v>
      </c>
      <c r="H25" s="310">
        <v>-1.5899082406393289E-2</v>
      </c>
      <c r="I25" s="310">
        <v>9.3505138833710629E-4</v>
      </c>
      <c r="J25" s="310">
        <v>1.0432662539802011E-2</v>
      </c>
      <c r="K25" s="310">
        <v>7.7347229171585551E-3</v>
      </c>
      <c r="L25" s="310">
        <v>1.1051182400496878E-3</v>
      </c>
      <c r="M25" s="310">
        <v>1.5630733904528934E-3</v>
      </c>
      <c r="N25" s="310">
        <v>2.9747992140874754E-5</v>
      </c>
      <c r="O25" s="314">
        <v>2.4652338415732923E-2</v>
      </c>
      <c r="P25" s="314">
        <v>8.8398411572082423E-3</v>
      </c>
      <c r="Q25" s="314">
        <v>2.5278727709308743E-3</v>
      </c>
    </row>
    <row r="26" spans="1:17" x14ac:dyDescent="0.25">
      <c r="A26" s="85">
        <v>38200</v>
      </c>
      <c r="B26" s="311">
        <v>-3.1023988739509199E-2</v>
      </c>
      <c r="C26" s="311">
        <v>-6.7807365693335356E-2</v>
      </c>
      <c r="D26" s="311">
        <v>3.6783376953826122E-2</v>
      </c>
      <c r="E26" s="311">
        <v>2.6084258407898693E-2</v>
      </c>
      <c r="F26" s="311">
        <v>4.0779448674175531E-2</v>
      </c>
      <c r="G26" s="311">
        <v>-1.1457171412715445E-4</v>
      </c>
      <c r="H26" s="311">
        <v>-1.5711713781812013E-2</v>
      </c>
      <c r="I26" s="311">
        <v>1.1310952296623394E-3</v>
      </c>
      <c r="J26" s="311">
        <v>1.0699118545927432E-2</v>
      </c>
      <c r="K26" s="311">
        <v>8.0347853120622276E-3</v>
      </c>
      <c r="L26" s="311">
        <v>9.748303672172825E-4</v>
      </c>
      <c r="M26" s="311">
        <v>1.6516190705091582E-3</v>
      </c>
      <c r="N26" s="311">
        <v>3.7883796138762788E-5</v>
      </c>
      <c r="O26" s="315">
        <v>2.4953163178236364E-2</v>
      </c>
      <c r="P26" s="315">
        <v>9.0096156792795097E-3</v>
      </c>
      <c r="Q26" s="315">
        <v>2.8205980963102602E-3</v>
      </c>
    </row>
    <row r="27" spans="1:17" x14ac:dyDescent="0.25">
      <c r="A27" s="84">
        <v>38231</v>
      </c>
      <c r="B27" s="310">
        <v>-3.053237408067204E-2</v>
      </c>
      <c r="C27" s="310">
        <v>-6.7020153601504054E-2</v>
      </c>
      <c r="D27" s="310">
        <v>3.6487779520832028E-2</v>
      </c>
      <c r="E27" s="310">
        <v>2.5467053265323381E-2</v>
      </c>
      <c r="F27" s="310">
        <v>4.0594899513162572E-2</v>
      </c>
      <c r="G27" s="310">
        <v>-8.8139442711976065E-5</v>
      </c>
      <c r="H27" s="310">
        <v>-1.5754870692243718E-2</v>
      </c>
      <c r="I27" s="310">
        <v>7.151638871165072E-4</v>
      </c>
      <c r="J27" s="310">
        <v>1.1020726255508642E-2</v>
      </c>
      <c r="K27" s="310">
        <v>8.2278763045520176E-3</v>
      </c>
      <c r="L27" s="310">
        <v>1.028417309294416E-3</v>
      </c>
      <c r="M27" s="310">
        <v>1.7303299473903971E-3</v>
      </c>
      <c r="N27" s="310">
        <v>3.4102694271810235E-5</v>
      </c>
      <c r="O27" s="314">
        <v>2.4751889378206875E-2</v>
      </c>
      <c r="P27" s="314">
        <v>9.2562936138464343E-3</v>
      </c>
      <c r="Q27" s="314">
        <v>2.479596528778715E-3</v>
      </c>
    </row>
    <row r="28" spans="1:17" x14ac:dyDescent="0.25">
      <c r="A28" s="85">
        <v>38261</v>
      </c>
      <c r="B28" s="311">
        <v>-3.103909803857749E-2</v>
      </c>
      <c r="C28" s="311">
        <v>-6.7316449128283565E-2</v>
      </c>
      <c r="D28" s="311">
        <v>3.6277351089706089E-2</v>
      </c>
      <c r="E28" s="311">
        <v>2.5554300828418159E-2</v>
      </c>
      <c r="F28" s="311">
        <v>4.0978440322109566E-2</v>
      </c>
      <c r="G28" s="311">
        <v>-9.0935149170084755E-5</v>
      </c>
      <c r="H28" s="311">
        <v>-1.5916539917961547E-2</v>
      </c>
      <c r="I28" s="311">
        <v>5.8333557344022048E-4</v>
      </c>
      <c r="J28" s="311">
        <v>1.0723050261287937E-2</v>
      </c>
      <c r="K28" s="311">
        <v>8.252881559818865E-3</v>
      </c>
      <c r="L28" s="311">
        <v>9.7739973339830357E-4</v>
      </c>
      <c r="M28" s="311">
        <v>1.4503587738049994E-3</v>
      </c>
      <c r="N28" s="311">
        <v>4.241019426576669E-5</v>
      </c>
      <c r="O28" s="315">
        <v>2.4970965254977932E-2</v>
      </c>
      <c r="P28" s="315">
        <v>9.2302812932171692E-3</v>
      </c>
      <c r="Q28" s="315">
        <v>2.0761045415109867E-3</v>
      </c>
    </row>
    <row r="29" spans="1:17" x14ac:dyDescent="0.25">
      <c r="A29" s="84">
        <v>38292</v>
      </c>
      <c r="B29" s="310">
        <v>-3.0037463460436131E-2</v>
      </c>
      <c r="C29" s="310">
        <v>-6.5142958278229815E-2</v>
      </c>
      <c r="D29" s="310">
        <v>3.5105494817793695E-2</v>
      </c>
      <c r="E29" s="310">
        <v>2.47912034598258E-2</v>
      </c>
      <c r="F29" s="310">
        <v>4.0243250649943656E-2</v>
      </c>
      <c r="G29" s="310">
        <v>-8.9392180807397822E-5</v>
      </c>
      <c r="H29" s="310">
        <v>-1.5331428403709539E-2</v>
      </c>
      <c r="I29" s="310">
        <v>-3.1226605600915961E-5</v>
      </c>
      <c r="J29" s="310">
        <v>1.0314291357967895E-2</v>
      </c>
      <c r="K29" s="310">
        <v>8.1792944150854904E-3</v>
      </c>
      <c r="L29" s="310">
        <v>7.5176944234737575E-4</v>
      </c>
      <c r="M29" s="310">
        <v>1.3472650473275506E-3</v>
      </c>
      <c r="N29" s="310">
        <v>3.5962453207478347E-5</v>
      </c>
      <c r="O29" s="314">
        <v>2.4822430065426719E-2</v>
      </c>
      <c r="P29" s="314">
        <v>8.9310638574328655E-3</v>
      </c>
      <c r="Q29" s="314">
        <v>1.352000894934113E-3</v>
      </c>
    </row>
    <row r="30" spans="1:17" x14ac:dyDescent="0.25">
      <c r="A30" s="85">
        <v>38322</v>
      </c>
      <c r="B30" s="311">
        <v>-2.8760489172793703E-2</v>
      </c>
      <c r="C30" s="311">
        <v>-6.5648954307781393E-2</v>
      </c>
      <c r="D30" s="311">
        <v>3.6888465134987718E-2</v>
      </c>
      <c r="E30" s="311">
        <v>2.6780198038100479E-2</v>
      </c>
      <c r="F30" s="311">
        <v>4.326749609285805E-2</v>
      </c>
      <c r="G30" s="311">
        <v>-1.7184947280210542E-4</v>
      </c>
      <c r="H30" s="311">
        <v>-1.6337812320845514E-2</v>
      </c>
      <c r="I30" s="311">
        <v>2.2363738890040586E-5</v>
      </c>
      <c r="J30" s="311">
        <v>1.010826709688724E-2</v>
      </c>
      <c r="K30" s="311">
        <v>8.2033370093698502E-3</v>
      </c>
      <c r="L30" s="311">
        <v>7.2614368717946649E-4</v>
      </c>
      <c r="M30" s="311">
        <v>1.1469645029162322E-3</v>
      </c>
      <c r="N30" s="311">
        <v>3.1821897421689592E-5</v>
      </c>
      <c r="O30" s="315">
        <v>2.6757834299210432E-2</v>
      </c>
      <c r="P30" s="315">
        <v>8.9294806965493165E-3</v>
      </c>
      <c r="Q30" s="315">
        <v>1.2011501392279623E-3</v>
      </c>
    </row>
    <row r="31" spans="1:17" x14ac:dyDescent="0.25">
      <c r="A31" s="84">
        <v>38353</v>
      </c>
      <c r="B31" s="310">
        <v>-2.7774896645985002E-2</v>
      </c>
      <c r="C31" s="310">
        <v>-6.5602504377577447E-2</v>
      </c>
      <c r="D31" s="310">
        <v>3.7827607731592459E-2</v>
      </c>
      <c r="E31" s="310">
        <v>2.6792083577609659E-2</v>
      </c>
      <c r="F31" s="310">
        <v>4.3249538919590422E-2</v>
      </c>
      <c r="G31" s="310">
        <v>-1.7703287770027903E-4</v>
      </c>
      <c r="H31" s="310">
        <v>-1.5899556832979524E-2</v>
      </c>
      <c r="I31" s="310">
        <v>-3.8086563130096949E-4</v>
      </c>
      <c r="J31" s="310">
        <v>1.1035524153982807E-2</v>
      </c>
      <c r="K31" s="310">
        <v>8.42288844532889E-3</v>
      </c>
      <c r="L31" s="310">
        <v>1.1807673619744948E-3</v>
      </c>
      <c r="M31" s="310">
        <v>1.3939616646479649E-3</v>
      </c>
      <c r="N31" s="310">
        <v>3.7906682031457989E-5</v>
      </c>
      <c r="O31" s="314">
        <v>2.7172949208910616E-2</v>
      </c>
      <c r="P31" s="314">
        <v>9.6036558073033847E-3</v>
      </c>
      <c r="Q31" s="314">
        <v>1.0510027153784536E-3</v>
      </c>
    </row>
    <row r="32" spans="1:17" x14ac:dyDescent="0.25">
      <c r="A32" s="85">
        <v>38384</v>
      </c>
      <c r="B32" s="311">
        <v>-2.9330826444370229E-2</v>
      </c>
      <c r="C32" s="311">
        <v>-6.5766381800489895E-2</v>
      </c>
      <c r="D32" s="311">
        <v>3.6435555356119698E-2</v>
      </c>
      <c r="E32" s="311">
        <v>2.5238669439153556E-2</v>
      </c>
      <c r="F32" s="311">
        <v>4.237913857445004E-2</v>
      </c>
      <c r="G32" s="311">
        <v>-1.3811995623494146E-4</v>
      </c>
      <c r="H32" s="311">
        <v>-1.6670335764707486E-2</v>
      </c>
      <c r="I32" s="311">
        <v>-3.3201341435404449E-4</v>
      </c>
      <c r="J32" s="311">
        <v>1.1196885916966142E-2</v>
      </c>
      <c r="K32" s="311">
        <v>8.3759830403613636E-3</v>
      </c>
      <c r="L32" s="311">
        <v>1.5241610964213529E-3</v>
      </c>
      <c r="M32" s="311">
        <v>1.2839522064500017E-3</v>
      </c>
      <c r="N32" s="311">
        <v>1.2789573733424036E-5</v>
      </c>
      <c r="O32" s="315">
        <v>2.5570682853507609E-2</v>
      </c>
      <c r="P32" s="315">
        <v>9.9001441367827167E-3</v>
      </c>
      <c r="Q32" s="315">
        <v>9.6472836582938131E-4</v>
      </c>
    </row>
    <row r="33" spans="1:17" x14ac:dyDescent="0.25">
      <c r="A33" s="84">
        <v>38412</v>
      </c>
      <c r="B33" s="310">
        <v>-2.9777456722417845E-2</v>
      </c>
      <c r="C33" s="310">
        <v>-6.7039636614375939E-2</v>
      </c>
      <c r="D33" s="310">
        <v>3.7262179891958104E-2</v>
      </c>
      <c r="E33" s="310">
        <v>2.6165881279051718E-2</v>
      </c>
      <c r="F33" s="310">
        <v>4.3048906373096732E-2</v>
      </c>
      <c r="G33" s="310">
        <v>-1.4961178802328604E-4</v>
      </c>
      <c r="H33" s="310">
        <v>-1.6941146469514244E-2</v>
      </c>
      <c r="I33" s="310">
        <v>2.0773316349253211E-4</v>
      </c>
      <c r="J33" s="310">
        <v>1.1096298612906379E-2</v>
      </c>
      <c r="K33" s="310">
        <v>8.4745328703831699E-3</v>
      </c>
      <c r="L33" s="310">
        <v>1.5384527887750776E-3</v>
      </c>
      <c r="M33" s="310">
        <v>1.0541474334802251E-3</v>
      </c>
      <c r="N33" s="310">
        <v>2.916552026790749E-5</v>
      </c>
      <c r="O33" s="314">
        <v>2.5958148115559201E-2</v>
      </c>
      <c r="P33" s="314">
        <v>1.0012985659158247E-2</v>
      </c>
      <c r="Q33" s="314">
        <v>1.2910461172406648E-3</v>
      </c>
    </row>
    <row r="34" spans="1:17" x14ac:dyDescent="0.25">
      <c r="A34" s="85">
        <v>38443</v>
      </c>
      <c r="B34" s="311">
        <v>-2.7392435941808079E-2</v>
      </c>
      <c r="C34" s="311">
        <v>-6.8145705409987253E-2</v>
      </c>
      <c r="D34" s="311">
        <v>4.0753269468179212E-2</v>
      </c>
      <c r="E34" s="311">
        <v>2.9463870653499334E-2</v>
      </c>
      <c r="F34" s="311">
        <v>4.590263077438874E-2</v>
      </c>
      <c r="G34" s="311">
        <v>-1.482715664022793E-4</v>
      </c>
      <c r="H34" s="311">
        <v>-1.6735708466443792E-2</v>
      </c>
      <c r="I34" s="311">
        <v>4.452199119566691E-4</v>
      </c>
      <c r="J34" s="311">
        <v>1.1289398814679878E-2</v>
      </c>
      <c r="K34" s="311">
        <v>8.377305258506558E-3</v>
      </c>
      <c r="L34" s="311">
        <v>1.5181228668942988E-3</v>
      </c>
      <c r="M34" s="311">
        <v>1.3551651262444172E-3</v>
      </c>
      <c r="N34" s="311">
        <v>3.8805563034605415E-5</v>
      </c>
      <c r="O34" s="315">
        <v>2.9018650741542671E-2</v>
      </c>
      <c r="P34" s="315">
        <v>9.8954281254008576E-3</v>
      </c>
      <c r="Q34" s="315">
        <v>1.8391906012356915E-3</v>
      </c>
    </row>
    <row r="35" spans="1:17" x14ac:dyDescent="0.25">
      <c r="A35" s="84">
        <v>38473</v>
      </c>
      <c r="B35" s="310">
        <v>-2.8862457212563978E-2</v>
      </c>
      <c r="C35" s="310">
        <v>-6.8931660529301789E-2</v>
      </c>
      <c r="D35" s="310">
        <v>4.0069203316737835E-2</v>
      </c>
      <c r="E35" s="310">
        <v>2.8204308845932068E-2</v>
      </c>
      <c r="F35" s="310">
        <v>4.4379571715302518E-2</v>
      </c>
      <c r="G35" s="310">
        <v>-1.4244409347926757E-4</v>
      </c>
      <c r="H35" s="310">
        <v>-1.668636149506467E-2</v>
      </c>
      <c r="I35" s="310">
        <v>6.5354271917348944E-4</v>
      </c>
      <c r="J35" s="310">
        <v>1.1864894470805768E-2</v>
      </c>
      <c r="K35" s="310">
        <v>8.6700887877459252E-3</v>
      </c>
      <c r="L35" s="310">
        <v>1.5625673670549528E-3</v>
      </c>
      <c r="M35" s="310">
        <v>1.5985683884642686E-3</v>
      </c>
      <c r="N35" s="310">
        <v>3.3669927540621978E-5</v>
      </c>
      <c r="O35" s="314">
        <v>2.7550766126758584E-2</v>
      </c>
      <c r="P35" s="314">
        <v>1.0232656154800878E-2</v>
      </c>
      <c r="Q35" s="314">
        <v>2.2857810351783804E-3</v>
      </c>
    </row>
    <row r="36" spans="1:17" x14ac:dyDescent="0.25">
      <c r="A36" s="85">
        <v>38504</v>
      </c>
      <c r="B36" s="311">
        <v>-3.1033634752289093E-2</v>
      </c>
      <c r="C36" s="311">
        <v>-7.097747357898726E-2</v>
      </c>
      <c r="D36" s="311">
        <v>3.9943838826698184E-2</v>
      </c>
      <c r="E36" s="311">
        <v>2.844324141003857E-2</v>
      </c>
      <c r="F36" s="311">
        <v>4.4890968971389424E-2</v>
      </c>
      <c r="G36" s="311">
        <v>-1.0939021444546262E-4</v>
      </c>
      <c r="H36" s="311">
        <v>-1.7096390391853775E-2</v>
      </c>
      <c r="I36" s="311">
        <v>7.5805304494838449E-4</v>
      </c>
      <c r="J36" s="311">
        <v>1.1500597416659613E-2</v>
      </c>
      <c r="K36" s="311">
        <v>8.551694457767451E-3</v>
      </c>
      <c r="L36" s="311">
        <v>1.6126895836847753E-3</v>
      </c>
      <c r="M36" s="311">
        <v>1.3001655570420586E-3</v>
      </c>
      <c r="N36" s="311">
        <v>3.6047818165328654E-5</v>
      </c>
      <c r="O36" s="315">
        <v>2.7685188365090187E-2</v>
      </c>
      <c r="P36" s="315">
        <v>1.0164384041452226E-2</v>
      </c>
      <c r="Q36" s="315">
        <v>2.0942664201557717E-3</v>
      </c>
    </row>
    <row r="37" spans="1:17" x14ac:dyDescent="0.25">
      <c r="A37" s="84">
        <v>38534</v>
      </c>
      <c r="B37" s="310">
        <v>-3.1339322753411489E-2</v>
      </c>
      <c r="C37" s="310">
        <v>-7.1525059687930201E-2</v>
      </c>
      <c r="D37" s="310">
        <v>4.018573693451874E-2</v>
      </c>
      <c r="E37" s="310">
        <v>2.8670283967468287E-2</v>
      </c>
      <c r="F37" s="310">
        <v>4.5693763473643338E-2</v>
      </c>
      <c r="G37" s="310">
        <v>-1.0664827294854532E-4</v>
      </c>
      <c r="H37" s="310">
        <v>-1.7317071460758494E-2</v>
      </c>
      <c r="I37" s="310">
        <v>4.0024022753198599E-4</v>
      </c>
      <c r="J37" s="310">
        <v>1.1515452967050444E-2</v>
      </c>
      <c r="K37" s="310">
        <v>8.3948290606364034E-3</v>
      </c>
      <c r="L37" s="310">
        <v>1.6224703197754834E-3</v>
      </c>
      <c r="M37" s="310">
        <v>1.4526585254583024E-3</v>
      </c>
      <c r="N37" s="310">
        <v>4.5495061180256571E-5</v>
      </c>
      <c r="O37" s="314">
        <v>2.8270043739936298E-2</v>
      </c>
      <c r="P37" s="314">
        <v>1.0017299380411886E-2</v>
      </c>
      <c r="Q37" s="314">
        <v>1.898393814170545E-3</v>
      </c>
    </row>
    <row r="38" spans="1:17" x14ac:dyDescent="0.25">
      <c r="A38" s="85">
        <v>38565</v>
      </c>
      <c r="B38" s="311">
        <v>-3.1417533485840476E-2</v>
      </c>
      <c r="C38" s="311">
        <v>-7.1646843533734073E-2</v>
      </c>
      <c r="D38" s="311">
        <v>4.0229310047893596E-2</v>
      </c>
      <c r="E38" s="311">
        <v>2.852643879863527E-2</v>
      </c>
      <c r="F38" s="311">
        <v>4.5761193283740065E-2</v>
      </c>
      <c r="G38" s="311">
        <v>-1.9491160933968267E-4</v>
      </c>
      <c r="H38" s="311">
        <v>-1.7185846462088351E-2</v>
      </c>
      <c r="I38" s="311">
        <v>1.460035863232361E-4</v>
      </c>
      <c r="J38" s="311">
        <v>1.1702871249258331E-2</v>
      </c>
      <c r="K38" s="311">
        <v>8.6517081847552017E-3</v>
      </c>
      <c r="L38" s="311">
        <v>1.638673704158107E-3</v>
      </c>
      <c r="M38" s="311">
        <v>1.3716177544870836E-3</v>
      </c>
      <c r="N38" s="311">
        <v>4.0871605857940743E-5</v>
      </c>
      <c r="O38" s="315">
        <v>2.8380435212312032E-2</v>
      </c>
      <c r="P38" s="315">
        <v>1.0290381888913309E-2</v>
      </c>
      <c r="Q38" s="315">
        <v>1.5584929466682604E-3</v>
      </c>
    </row>
    <row r="39" spans="1:17" x14ac:dyDescent="0.25">
      <c r="A39" s="84">
        <v>38596</v>
      </c>
      <c r="B39" s="310">
        <v>-3.3069695308203334E-2</v>
      </c>
      <c r="C39" s="310">
        <v>-7.2439410782610097E-2</v>
      </c>
      <c r="D39" s="310">
        <v>3.9369715474406777E-2</v>
      </c>
      <c r="E39" s="310">
        <v>2.7874104794629352E-2</v>
      </c>
      <c r="F39" s="310">
        <v>4.487723542354824E-2</v>
      </c>
      <c r="G39" s="310">
        <v>-1.9334341310514258E-4</v>
      </c>
      <c r="H39" s="310">
        <v>-1.7084454830789599E-2</v>
      </c>
      <c r="I39" s="310">
        <v>2.7466761497584773E-4</v>
      </c>
      <c r="J39" s="310">
        <v>1.1495610679777425E-2</v>
      </c>
      <c r="K39" s="310">
        <v>8.5399018610261505E-3</v>
      </c>
      <c r="L39" s="310">
        <v>1.5727157773569838E-3</v>
      </c>
      <c r="M39" s="310">
        <v>1.3581583913687917E-3</v>
      </c>
      <c r="N39" s="310">
        <v>2.4834650025499332E-5</v>
      </c>
      <c r="O39" s="314">
        <v>2.7599437179653494E-2</v>
      </c>
      <c r="P39" s="314">
        <v>1.0112617638383134E-2</v>
      </c>
      <c r="Q39" s="314">
        <v>1.6576606563701388E-3</v>
      </c>
    </row>
    <row r="40" spans="1:17" x14ac:dyDescent="0.25">
      <c r="A40" s="85">
        <v>38626</v>
      </c>
      <c r="B40" s="311">
        <v>-3.315583204181502E-2</v>
      </c>
      <c r="C40" s="311">
        <v>-7.2856181876748374E-2</v>
      </c>
      <c r="D40" s="311">
        <v>3.9700349834933361E-2</v>
      </c>
      <c r="E40" s="311">
        <v>2.785127462774848E-2</v>
      </c>
      <c r="F40" s="311">
        <v>4.5138748326382656E-2</v>
      </c>
      <c r="G40" s="311">
        <v>-1.9434741407573094E-4</v>
      </c>
      <c r="H40" s="311">
        <v>-1.7208001707384308E-2</v>
      </c>
      <c r="I40" s="311">
        <v>1.1487542282586625E-4</v>
      </c>
      <c r="J40" s="311">
        <v>1.1849075207184877E-2</v>
      </c>
      <c r="K40" s="311">
        <v>8.5448381018182664E-3</v>
      </c>
      <c r="L40" s="311">
        <v>1.6841827870405618E-3</v>
      </c>
      <c r="M40" s="311">
        <v>1.5843545207565495E-3</v>
      </c>
      <c r="N40" s="311">
        <v>3.5699797569501733E-5</v>
      </c>
      <c r="O40" s="315">
        <v>2.7736399204922619E-2</v>
      </c>
      <c r="P40" s="315">
        <v>1.0229020888858829E-2</v>
      </c>
      <c r="Q40" s="315">
        <v>1.7349297411519175E-3</v>
      </c>
    </row>
    <row r="41" spans="1:17" x14ac:dyDescent="0.25">
      <c r="A41" s="84">
        <v>38657</v>
      </c>
      <c r="B41" s="310">
        <v>-3.4471042322105655E-2</v>
      </c>
      <c r="C41" s="310">
        <v>-7.3577698385347889E-2</v>
      </c>
      <c r="D41" s="310">
        <v>3.9106656063242221E-2</v>
      </c>
      <c r="E41" s="310">
        <v>2.7113678037972072E-2</v>
      </c>
      <c r="F41" s="310">
        <v>4.4029196491944589E-2</v>
      </c>
      <c r="G41" s="310">
        <v>-1.8586566143318319E-4</v>
      </c>
      <c r="H41" s="310">
        <v>-1.7328268686444256E-2</v>
      </c>
      <c r="I41" s="310">
        <v>5.9861589390492159E-4</v>
      </c>
      <c r="J41" s="310">
        <v>1.1992978025270147E-2</v>
      </c>
      <c r="K41" s="310">
        <v>8.6360159907251464E-3</v>
      </c>
      <c r="L41" s="310">
        <v>1.742757431416383E-3</v>
      </c>
      <c r="M41" s="310">
        <v>1.5767452296898334E-3</v>
      </c>
      <c r="N41" s="310">
        <v>3.7459373438784217E-5</v>
      </c>
      <c r="O41" s="314">
        <v>2.6515062144067146E-2</v>
      </c>
      <c r="P41" s="314">
        <v>1.0378773422141529E-2</v>
      </c>
      <c r="Q41" s="314">
        <v>2.2128204970335392E-3</v>
      </c>
    </row>
    <row r="42" spans="1:17" x14ac:dyDescent="0.25">
      <c r="A42" s="85">
        <v>38687</v>
      </c>
      <c r="B42" s="311">
        <v>-3.5385879801715259E-2</v>
      </c>
      <c r="C42" s="311">
        <v>-7.2834741914737197E-2</v>
      </c>
      <c r="D42" s="311">
        <v>3.7448862113021925E-2</v>
      </c>
      <c r="E42" s="311">
        <v>2.6122330014679004E-2</v>
      </c>
      <c r="F42" s="311">
        <v>4.3135524365171513E-2</v>
      </c>
      <c r="G42" s="311">
        <v>-1.4375604983000374E-4</v>
      </c>
      <c r="H42" s="311">
        <v>-1.7311420006962414E-2</v>
      </c>
      <c r="I42" s="311">
        <v>4.4198170629991497E-4</v>
      </c>
      <c r="J42" s="311">
        <v>1.1326532098342919E-2</v>
      </c>
      <c r="K42" s="311">
        <v>7.9215566128673486E-3</v>
      </c>
      <c r="L42" s="311">
        <v>1.9021615862238044E-3</v>
      </c>
      <c r="M42" s="311">
        <v>1.4556971549586845E-3</v>
      </c>
      <c r="N42" s="311">
        <v>4.7116744293081046E-5</v>
      </c>
      <c r="O42" s="315">
        <v>2.5680348308379095E-2</v>
      </c>
      <c r="P42" s="315">
        <v>9.8237181990911537E-3</v>
      </c>
      <c r="Q42" s="315">
        <v>1.9447956055516804E-3</v>
      </c>
    </row>
    <row r="43" spans="1:17" x14ac:dyDescent="0.25">
      <c r="A43" s="84">
        <v>38718</v>
      </c>
      <c r="B43" s="310">
        <v>-4.0538549403399869E-2</v>
      </c>
      <c r="C43" s="310">
        <v>-7.4709470583549056E-2</v>
      </c>
      <c r="D43" s="310">
        <v>3.4170921180149159E-2</v>
      </c>
      <c r="E43" s="310">
        <v>2.3400955642333826E-2</v>
      </c>
      <c r="F43" s="310">
        <v>4.1423359414120273E-2</v>
      </c>
      <c r="G43" s="310">
        <v>-1.4182454084482089E-4</v>
      </c>
      <c r="H43" s="310">
        <v>-1.8229129825076688E-2</v>
      </c>
      <c r="I43" s="310">
        <v>3.4855059413505543E-4</v>
      </c>
      <c r="J43" s="310">
        <v>1.0769965537815333E-2</v>
      </c>
      <c r="K43" s="310">
        <v>7.8473429100326727E-3</v>
      </c>
      <c r="L43" s="310">
        <v>1.5938234073356809E-3</v>
      </c>
      <c r="M43" s="310">
        <v>1.285979041361776E-3</v>
      </c>
      <c r="N43" s="310">
        <v>4.282017908520468E-5</v>
      </c>
      <c r="O43" s="314">
        <v>2.3052405048198766E-2</v>
      </c>
      <c r="P43" s="314">
        <v>9.4411663173683529E-3</v>
      </c>
      <c r="Q43" s="314">
        <v>1.677349814582036E-3</v>
      </c>
    </row>
    <row r="44" spans="1:17" x14ac:dyDescent="0.25">
      <c r="A44" s="85">
        <v>38749</v>
      </c>
      <c r="B44" s="311">
        <v>-4.1137956152241618E-2</v>
      </c>
      <c r="C44" s="311">
        <v>-7.4873881343936008E-2</v>
      </c>
      <c r="D44" s="311">
        <v>3.3735925191694369E-2</v>
      </c>
      <c r="E44" s="311">
        <v>2.3621740449157217E-2</v>
      </c>
      <c r="F44" s="311">
        <v>4.1001247829091515E-2</v>
      </c>
      <c r="G44" s="311">
        <v>-1.4835526309324001E-4</v>
      </c>
      <c r="H44" s="311">
        <v>-1.7468346609116666E-2</v>
      </c>
      <c r="I44" s="311">
        <v>2.3719449227560109E-4</v>
      </c>
      <c r="J44" s="311">
        <v>1.0114184742537146E-2</v>
      </c>
      <c r="K44" s="311">
        <v>7.5431237516051788E-3</v>
      </c>
      <c r="L44" s="311">
        <v>1.2553693232142977E-3</v>
      </c>
      <c r="M44" s="311">
        <v>1.2766234042370548E-3</v>
      </c>
      <c r="N44" s="311">
        <v>3.9068263480613906E-5</v>
      </c>
      <c r="O44" s="315">
        <v>2.3384545956881612E-2</v>
      </c>
      <c r="P44" s="315">
        <v>8.7984930748194762E-3</v>
      </c>
      <c r="Q44" s="315">
        <v>1.5528861599932698E-3</v>
      </c>
    </row>
    <row r="45" spans="1:17" x14ac:dyDescent="0.25">
      <c r="A45" s="84">
        <v>38777</v>
      </c>
      <c r="B45" s="310">
        <v>-4.11214761957533E-2</v>
      </c>
      <c r="C45" s="310">
        <v>-7.4028727788654991E-2</v>
      </c>
      <c r="D45" s="310">
        <v>3.2907251592901671E-2</v>
      </c>
      <c r="E45" s="310">
        <v>2.2551452948269272E-2</v>
      </c>
      <c r="F45" s="310">
        <v>4.0126900207130542E-2</v>
      </c>
      <c r="G45" s="310">
        <v>-1.3595230897476052E-4</v>
      </c>
      <c r="H45" s="310">
        <v>-1.7476265231571076E-2</v>
      </c>
      <c r="I45" s="310">
        <v>3.6770281684559469E-5</v>
      </c>
      <c r="J45" s="310">
        <v>1.0355798644632401E-2</v>
      </c>
      <c r="K45" s="310">
        <v>7.6488751951876112E-3</v>
      </c>
      <c r="L45" s="310">
        <v>1.2417430017978176E-3</v>
      </c>
      <c r="M45" s="310">
        <v>1.4379483665237648E-3</v>
      </c>
      <c r="N45" s="310">
        <v>2.7232081123208417E-5</v>
      </c>
      <c r="O45" s="314">
        <v>2.2514682666584709E-2</v>
      </c>
      <c r="P45" s="314">
        <v>8.8906181969854291E-3</v>
      </c>
      <c r="Q45" s="314">
        <v>1.5019507293315328E-3</v>
      </c>
    </row>
    <row r="46" spans="1:17" x14ac:dyDescent="0.25">
      <c r="A46" s="85">
        <v>38808</v>
      </c>
      <c r="B46" s="311">
        <v>-4.0269418181744766E-2</v>
      </c>
      <c r="C46" s="311">
        <v>-7.3409917973353597E-2</v>
      </c>
      <c r="D46" s="311">
        <v>3.3140499791608782E-2</v>
      </c>
      <c r="E46" s="311">
        <v>2.2778867694113778E-2</v>
      </c>
      <c r="F46" s="311">
        <v>4.1155398858428498E-2</v>
      </c>
      <c r="G46" s="311">
        <v>-1.4054808880119702E-4</v>
      </c>
      <c r="H46" s="311">
        <v>-1.7681900013987478E-2</v>
      </c>
      <c r="I46" s="311">
        <v>-5.5408306152604254E-4</v>
      </c>
      <c r="J46" s="311">
        <v>1.0361632097495006E-2</v>
      </c>
      <c r="K46" s="311">
        <v>7.6961298259043253E-3</v>
      </c>
      <c r="L46" s="311">
        <v>1.2716400257484963E-3</v>
      </c>
      <c r="M46" s="311">
        <v>1.3697370541949096E-3</v>
      </c>
      <c r="N46" s="311">
        <v>2.4125191647273196E-5</v>
      </c>
      <c r="O46" s="315">
        <v>2.333295075563982E-2</v>
      </c>
      <c r="P46" s="315">
        <v>8.9677698516528216E-3</v>
      </c>
      <c r="Q46" s="315">
        <v>8.3977918431614028E-4</v>
      </c>
    </row>
    <row r="47" spans="1:17" x14ac:dyDescent="0.25">
      <c r="A47" s="84">
        <v>38838</v>
      </c>
      <c r="B47" s="310">
        <v>-3.7156221479731667E-2</v>
      </c>
      <c r="C47" s="310">
        <v>-7.0132988171726945E-2</v>
      </c>
      <c r="D47" s="310">
        <v>3.2976766691995223E-2</v>
      </c>
      <c r="E47" s="310">
        <v>2.300414494678785E-2</v>
      </c>
      <c r="F47" s="310">
        <v>4.1628660287060013E-2</v>
      </c>
      <c r="G47" s="310">
        <v>-1.3694927507909493E-4</v>
      </c>
      <c r="H47" s="310">
        <v>-1.7951735616802241E-2</v>
      </c>
      <c r="I47" s="310">
        <v>-5.3583044839082311E-4</v>
      </c>
      <c r="J47" s="310">
        <v>9.9726217452073707E-3</v>
      </c>
      <c r="K47" s="310">
        <v>7.375107738554194E-3</v>
      </c>
      <c r="L47" s="310">
        <v>1.2356275268069631E-3</v>
      </c>
      <c r="M47" s="310">
        <v>1.3386702481435631E-3</v>
      </c>
      <c r="N47" s="310">
        <v>2.3216231702649596E-5</v>
      </c>
      <c r="O47" s="314">
        <v>2.3539975395178676E-2</v>
      </c>
      <c r="P47" s="314">
        <v>8.610735265361158E-3</v>
      </c>
      <c r="Q47" s="314">
        <v>8.2605603145538965E-4</v>
      </c>
    </row>
    <row r="48" spans="1:17" x14ac:dyDescent="0.25">
      <c r="A48" s="85">
        <v>38869</v>
      </c>
      <c r="B48" s="311">
        <v>-3.7238344414385956E-2</v>
      </c>
      <c r="C48" s="311">
        <v>-7.045723526581868E-2</v>
      </c>
      <c r="D48" s="311">
        <v>3.3218890851432668E-2</v>
      </c>
      <c r="E48" s="311">
        <v>2.3153245262898241E-2</v>
      </c>
      <c r="F48" s="311">
        <v>4.1708822803510473E-2</v>
      </c>
      <c r="G48" s="311">
        <v>-1.8523830979738155E-4</v>
      </c>
      <c r="H48" s="311">
        <v>-1.7812402169331595E-2</v>
      </c>
      <c r="I48" s="311">
        <v>-5.5793706148324937E-4</v>
      </c>
      <c r="J48" s="311">
        <v>1.0065645588534424E-2</v>
      </c>
      <c r="K48" s="311">
        <v>7.1697836563197025E-3</v>
      </c>
      <c r="L48" s="311">
        <v>1.2719715260351143E-3</v>
      </c>
      <c r="M48" s="311">
        <v>1.5962801427796824E-3</v>
      </c>
      <c r="N48" s="311">
        <v>2.761026339992637E-5</v>
      </c>
      <c r="O48" s="315">
        <v>2.3711182324381498E-2</v>
      </c>
      <c r="P48" s="315">
        <v>8.4417551823548174E-3</v>
      </c>
      <c r="Q48" s="315">
        <v>1.0659533446963595E-3</v>
      </c>
    </row>
    <row r="49" spans="1:17" x14ac:dyDescent="0.25">
      <c r="A49" s="84">
        <v>38899</v>
      </c>
      <c r="B49" s="310">
        <v>-3.8004058155720971E-2</v>
      </c>
      <c r="C49" s="310">
        <v>-7.0370215327855618E-2</v>
      </c>
      <c r="D49" s="310">
        <v>3.2366157172134591E-2</v>
      </c>
      <c r="E49" s="310">
        <v>2.2216526222007899E-2</v>
      </c>
      <c r="F49" s="310">
        <v>4.0564060068189696E-2</v>
      </c>
      <c r="G49" s="310">
        <v>-1.7958444681449238E-4</v>
      </c>
      <c r="H49" s="310">
        <v>-1.7787639487259619E-2</v>
      </c>
      <c r="I49" s="310">
        <v>-3.8030991210768534E-4</v>
      </c>
      <c r="J49" s="310">
        <v>1.0149630950126691E-2</v>
      </c>
      <c r="K49" s="310">
        <v>7.1241615366137842E-3</v>
      </c>
      <c r="L49" s="310">
        <v>1.4338773236953065E-3</v>
      </c>
      <c r="M49" s="310">
        <v>1.5734371844652458E-3</v>
      </c>
      <c r="N49" s="310">
        <v>1.8154905352354798E-5</v>
      </c>
      <c r="O49" s="314">
        <v>2.2596836134115585E-2</v>
      </c>
      <c r="P49" s="314">
        <v>8.55803886030909E-3</v>
      </c>
      <c r="Q49" s="314">
        <v>1.2112821777099153E-3</v>
      </c>
    </row>
    <row r="50" spans="1:17" x14ac:dyDescent="0.25">
      <c r="A50" s="85">
        <v>38930</v>
      </c>
      <c r="B50" s="311">
        <v>-3.711343231438758E-2</v>
      </c>
      <c r="C50" s="311">
        <v>-7.0637144669190563E-2</v>
      </c>
      <c r="D50" s="311">
        <v>3.352371235480292E-2</v>
      </c>
      <c r="E50" s="311">
        <v>2.3138954795406487E-2</v>
      </c>
      <c r="F50" s="311">
        <v>4.1470993883891659E-2</v>
      </c>
      <c r="G50" s="311">
        <v>-9.402124314195469E-5</v>
      </c>
      <c r="H50" s="311">
        <v>-1.782674483687624E-2</v>
      </c>
      <c r="I50" s="311">
        <v>-4.1127300846697959E-4</v>
      </c>
      <c r="J50" s="311">
        <v>1.0384757559396439E-2</v>
      </c>
      <c r="K50" s="311">
        <v>6.4469103971477523E-3</v>
      </c>
      <c r="L50" s="311">
        <v>1.3550780763751267E-3</v>
      </c>
      <c r="M50" s="311">
        <v>2.5595480947934925E-3</v>
      </c>
      <c r="N50" s="311">
        <v>2.3220991080067408E-5</v>
      </c>
      <c r="O50" s="315">
        <v>2.3550227803873461E-2</v>
      </c>
      <c r="P50" s="315">
        <v>7.801988473522879E-3</v>
      </c>
      <c r="Q50" s="315">
        <v>2.1714960774065805E-3</v>
      </c>
    </row>
    <row r="51" spans="1:17" x14ac:dyDescent="0.25">
      <c r="A51" s="84">
        <v>38961</v>
      </c>
      <c r="B51" s="310">
        <v>-3.653696204308577E-2</v>
      </c>
      <c r="C51" s="310">
        <v>-6.876385568105163E-2</v>
      </c>
      <c r="D51" s="310">
        <v>3.2226893637965812E-2</v>
      </c>
      <c r="E51" s="310">
        <v>2.1864383684095698E-2</v>
      </c>
      <c r="F51" s="310">
        <v>4.2416013935269954E-2</v>
      </c>
      <c r="G51" s="310">
        <v>-1.0569833664020611E-4</v>
      </c>
      <c r="H51" s="310">
        <v>-2.01830305071443E-2</v>
      </c>
      <c r="I51" s="310">
        <v>-2.6290140738974911E-4</v>
      </c>
      <c r="J51" s="310">
        <v>1.0362509953870115E-2</v>
      </c>
      <c r="K51" s="310">
        <v>6.4486321258886078E-3</v>
      </c>
      <c r="L51" s="310">
        <v>1.3980215994667021E-3</v>
      </c>
      <c r="M51" s="310">
        <v>2.4814054322947025E-3</v>
      </c>
      <c r="N51" s="310">
        <v>3.4450796220102109E-5</v>
      </c>
      <c r="O51" s="314">
        <v>2.2127285091485451E-2</v>
      </c>
      <c r="P51" s="314">
        <v>7.8466537253553091E-3</v>
      </c>
      <c r="Q51" s="314">
        <v>2.2529548211250557E-3</v>
      </c>
    </row>
    <row r="52" spans="1:17" x14ac:dyDescent="0.25">
      <c r="A52" s="85">
        <v>38991</v>
      </c>
      <c r="B52" s="311">
        <v>-3.5145945888566225E-2</v>
      </c>
      <c r="C52" s="311">
        <v>-6.8003295819843712E-2</v>
      </c>
      <c r="D52" s="311">
        <v>3.2857349931277431E-2</v>
      </c>
      <c r="E52" s="311">
        <v>2.212757570385249E-2</v>
      </c>
      <c r="F52" s="311">
        <v>4.2529080362509769E-2</v>
      </c>
      <c r="G52" s="311">
        <v>-9.634061406333744E-5</v>
      </c>
      <c r="H52" s="311">
        <v>-1.9928777601119677E-2</v>
      </c>
      <c r="I52" s="311">
        <v>-3.7638644347426511E-4</v>
      </c>
      <c r="J52" s="311">
        <v>1.0729774227424939E-2</v>
      </c>
      <c r="K52" s="311">
        <v>6.8536157725009638E-3</v>
      </c>
      <c r="L52" s="311">
        <v>1.4979803373617029E-3</v>
      </c>
      <c r="M52" s="311">
        <v>2.3475344980095751E-3</v>
      </c>
      <c r="N52" s="311">
        <v>3.0643619552699079E-5</v>
      </c>
      <c r="O52" s="315">
        <v>2.2503962147326757E-2</v>
      </c>
      <c r="P52" s="315">
        <v>8.3515961098626669E-3</v>
      </c>
      <c r="Q52" s="315">
        <v>2.0017916740880091E-3</v>
      </c>
    </row>
    <row r="53" spans="1:17" x14ac:dyDescent="0.25">
      <c r="A53" s="84">
        <v>39022</v>
      </c>
      <c r="B53" s="310">
        <v>-3.4200917782820632E-2</v>
      </c>
      <c r="C53" s="310">
        <v>-6.7043876468194721E-2</v>
      </c>
      <c r="D53" s="310">
        <v>3.2842958685374048E-2</v>
      </c>
      <c r="E53" s="310">
        <v>2.192890110103617E-2</v>
      </c>
      <c r="F53" s="310">
        <v>4.1831910088797317E-2</v>
      </c>
      <c r="G53" s="310">
        <v>-7.8168878691986957E-5</v>
      </c>
      <c r="H53" s="310">
        <v>-1.9661692731280368E-2</v>
      </c>
      <c r="I53" s="310">
        <v>-1.6314737778879158E-4</v>
      </c>
      <c r="J53" s="310">
        <v>1.0914057584337878E-2</v>
      </c>
      <c r="K53" s="310">
        <v>7.0870203621724408E-3</v>
      </c>
      <c r="L53" s="310">
        <v>1.4406645625460318E-3</v>
      </c>
      <c r="M53" s="310">
        <v>2.3474212969658063E-3</v>
      </c>
      <c r="N53" s="310">
        <v>3.8951362653599771E-5</v>
      </c>
      <c r="O53" s="314">
        <v>2.2092048478824965E-2</v>
      </c>
      <c r="P53" s="314">
        <v>8.5276849247184726E-3</v>
      </c>
      <c r="Q53" s="314">
        <v>2.2232252818306141E-3</v>
      </c>
    </row>
    <row r="54" spans="1:17" x14ac:dyDescent="0.25">
      <c r="A54" s="85">
        <v>39052</v>
      </c>
      <c r="B54" s="311">
        <v>-3.5696839781423212E-2</v>
      </c>
      <c r="C54" s="311">
        <v>-6.720420533855069E-2</v>
      </c>
      <c r="D54" s="311">
        <v>3.1507365557127458E-2</v>
      </c>
      <c r="E54" s="311">
        <v>2.1028268691837302E-2</v>
      </c>
      <c r="F54" s="311">
        <v>3.8842335872807013E-2</v>
      </c>
      <c r="G54" s="311">
        <v>-7.1375225319482216E-5</v>
      </c>
      <c r="H54" s="311">
        <v>-1.7458390787635798E-2</v>
      </c>
      <c r="I54" s="311">
        <v>-2.8430116801442717E-4</v>
      </c>
      <c r="J54" s="311">
        <v>1.0479096865290154E-2</v>
      </c>
      <c r="K54" s="311">
        <v>6.7940435652773575E-3</v>
      </c>
      <c r="L54" s="311">
        <v>1.3884123892410516E-3</v>
      </c>
      <c r="M54" s="311">
        <v>2.2738120902555032E-3</v>
      </c>
      <c r="N54" s="311">
        <v>2.2828820516243324E-5</v>
      </c>
      <c r="O54" s="315">
        <v>2.1312569859851731E-2</v>
      </c>
      <c r="P54" s="315">
        <v>8.1824559545184087E-3</v>
      </c>
      <c r="Q54" s="315">
        <v>2.0123397427573193E-3</v>
      </c>
    </row>
    <row r="55" spans="1:17" x14ac:dyDescent="0.25">
      <c r="A55" s="84">
        <v>39083</v>
      </c>
      <c r="B55" s="310">
        <v>-3.0071056463589412E-2</v>
      </c>
      <c r="C55" s="310">
        <v>-6.4968899253927084E-2</v>
      </c>
      <c r="D55" s="310">
        <v>3.4897842790337662E-2</v>
      </c>
      <c r="E55" s="310">
        <v>2.432485969680109E-2</v>
      </c>
      <c r="F55" s="310">
        <v>4.1469073061864606E-2</v>
      </c>
      <c r="G55" s="310">
        <v>-8.8057312001559422E-5</v>
      </c>
      <c r="H55" s="310">
        <v>-1.6803619663907754E-2</v>
      </c>
      <c r="I55" s="310">
        <v>-2.5253638915420168E-4</v>
      </c>
      <c r="J55" s="310">
        <v>1.0572983093536568E-2</v>
      </c>
      <c r="K55" s="310">
        <v>7.1590407221205146E-3</v>
      </c>
      <c r="L55" s="310">
        <v>1.4186274169013914E-3</v>
      </c>
      <c r="M55" s="310">
        <v>1.9687371439628702E-3</v>
      </c>
      <c r="N55" s="310">
        <v>2.6577810551791616E-5</v>
      </c>
      <c r="O55" s="314">
        <v>2.4577396085955293E-2</v>
      </c>
      <c r="P55" s="314">
        <v>8.5776681390219052E-3</v>
      </c>
      <c r="Q55" s="314">
        <v>1.74277856536046E-3</v>
      </c>
    </row>
    <row r="56" spans="1:17" x14ac:dyDescent="0.25">
      <c r="A56" s="85">
        <v>39114</v>
      </c>
      <c r="B56" s="311">
        <v>-2.8483717561911502E-2</v>
      </c>
      <c r="C56" s="311">
        <v>-6.3466773289425557E-2</v>
      </c>
      <c r="D56" s="311">
        <v>3.498305572751402E-2</v>
      </c>
      <c r="E56" s="311">
        <v>2.366719188806575E-2</v>
      </c>
      <c r="F56" s="311">
        <v>4.0972872186494216E-2</v>
      </c>
      <c r="G56" s="311">
        <v>-1.0376828419761328E-4</v>
      </c>
      <c r="H56" s="311">
        <v>-1.6782384311255939E-2</v>
      </c>
      <c r="I56" s="311">
        <v>-4.19527702974912E-4</v>
      </c>
      <c r="J56" s="311">
        <v>1.1315863839448268E-2</v>
      </c>
      <c r="K56" s="311">
        <v>7.6156378989335818E-3</v>
      </c>
      <c r="L56" s="311">
        <v>1.4592204860231195E-3</v>
      </c>
      <c r="M56" s="311">
        <v>2.2023122389509147E-3</v>
      </c>
      <c r="N56" s="311">
        <v>3.8693215540653587E-5</v>
      </c>
      <c r="O56" s="315">
        <v>2.4086719591040664E-2</v>
      </c>
      <c r="P56" s="315">
        <v>9.0748583849567018E-3</v>
      </c>
      <c r="Q56" s="315">
        <v>1.8214777515166561E-3</v>
      </c>
    </row>
    <row r="57" spans="1:17" x14ac:dyDescent="0.25">
      <c r="A57" s="84">
        <v>39142</v>
      </c>
      <c r="B57" s="310">
        <v>-2.9032619595993028E-2</v>
      </c>
      <c r="C57" s="310">
        <v>-6.3158849406208473E-2</v>
      </c>
      <c r="D57" s="310">
        <v>3.412622981021541E-2</v>
      </c>
      <c r="E57" s="310">
        <v>2.2376200727299379E-2</v>
      </c>
      <c r="F57" s="310">
        <v>4.0688321403649308E-2</v>
      </c>
      <c r="G57" s="310">
        <v>-1.1710425743582188E-4</v>
      </c>
      <c r="H57" s="310">
        <v>-1.7433748521520336E-2</v>
      </c>
      <c r="I57" s="310">
        <v>-7.6126789739376654E-4</v>
      </c>
      <c r="J57" s="310">
        <v>1.1750029082916025E-2</v>
      </c>
      <c r="K57" s="310">
        <v>7.7873129803776994E-3</v>
      </c>
      <c r="L57" s="310">
        <v>1.6192891422729502E-3</v>
      </c>
      <c r="M57" s="310">
        <v>2.2958584551566329E-3</v>
      </c>
      <c r="N57" s="310">
        <v>4.7568505108743131E-5</v>
      </c>
      <c r="O57" s="314">
        <v>2.3137468624693149E-2</v>
      </c>
      <c r="P57" s="314">
        <v>9.4066021226506501E-3</v>
      </c>
      <c r="Q57" s="314">
        <v>1.5821590628716095E-3</v>
      </c>
    </row>
    <row r="58" spans="1:17" x14ac:dyDescent="0.25">
      <c r="A58" s="85">
        <v>39173</v>
      </c>
      <c r="B58" s="311">
        <v>-2.8276631719441968E-2</v>
      </c>
      <c r="C58" s="311">
        <v>-6.238177223406443E-2</v>
      </c>
      <c r="D58" s="311">
        <v>3.4105140514622448E-2</v>
      </c>
      <c r="E58" s="311">
        <v>2.1901274541677739E-2</v>
      </c>
      <c r="F58" s="311">
        <v>3.9776572999158988E-2</v>
      </c>
      <c r="G58" s="311">
        <v>-1.4269781197956443E-4</v>
      </c>
      <c r="H58" s="311">
        <v>-1.7326537068091244E-2</v>
      </c>
      <c r="I58" s="311">
        <v>-4.0606357741044435E-4</v>
      </c>
      <c r="J58" s="311">
        <v>1.2203865972944707E-2</v>
      </c>
      <c r="K58" s="311">
        <v>8.3628804897891793E-3</v>
      </c>
      <c r="L58" s="311">
        <v>1.6312167437035547E-3</v>
      </c>
      <c r="M58" s="311">
        <v>2.157310684198702E-3</v>
      </c>
      <c r="N58" s="311">
        <v>5.245805525327108E-5</v>
      </c>
      <c r="O58" s="315">
        <v>2.230733811908818E-2</v>
      </c>
      <c r="P58" s="315">
        <v>9.9940972334927342E-3</v>
      </c>
      <c r="Q58" s="315">
        <v>1.8037051620415287E-3</v>
      </c>
    </row>
    <row r="59" spans="1:17" x14ac:dyDescent="0.25">
      <c r="A59" s="84">
        <v>39203</v>
      </c>
      <c r="B59" s="310">
        <v>-3.0793934970013662E-2</v>
      </c>
      <c r="C59" s="310">
        <v>-6.529759088122862E-2</v>
      </c>
      <c r="D59" s="310">
        <v>3.4503655911214924E-2</v>
      </c>
      <c r="E59" s="310">
        <v>2.2282005250418277E-2</v>
      </c>
      <c r="F59" s="310">
        <v>4.0218402671656869E-2</v>
      </c>
      <c r="G59" s="310">
        <v>-1.5176476434956195E-4</v>
      </c>
      <c r="H59" s="310">
        <v>-1.7146487004719563E-2</v>
      </c>
      <c r="I59" s="310">
        <v>-6.3814565216947024E-4</v>
      </c>
      <c r="J59" s="310">
        <v>1.2221650660796645E-2</v>
      </c>
      <c r="K59" s="310">
        <v>8.6970558246615686E-3</v>
      </c>
      <c r="L59" s="310">
        <v>1.4672362619958718E-3</v>
      </c>
      <c r="M59" s="310">
        <v>2.0174875378334836E-3</v>
      </c>
      <c r="N59" s="310">
        <v>3.9871036305721699E-5</v>
      </c>
      <c r="O59" s="314">
        <v>2.2920150902587744E-2</v>
      </c>
      <c r="P59" s="314">
        <v>1.016429208665744E-2</v>
      </c>
      <c r="Q59" s="314">
        <v>1.4192129219697351E-3</v>
      </c>
    </row>
    <row r="60" spans="1:17" x14ac:dyDescent="0.25">
      <c r="A60" s="85">
        <v>39234</v>
      </c>
      <c r="B60" s="311">
        <v>-2.8165401814426928E-2</v>
      </c>
      <c r="C60" s="311">
        <v>-6.2109840153189967E-2</v>
      </c>
      <c r="D60" s="311">
        <v>3.3944438338763032E-2</v>
      </c>
      <c r="E60" s="311">
        <v>2.1643987603745026E-2</v>
      </c>
      <c r="F60" s="311">
        <v>3.9293643285262865E-2</v>
      </c>
      <c r="G60" s="311">
        <v>-1.4823297521270571E-4</v>
      </c>
      <c r="H60" s="311">
        <v>-1.7036453563123451E-2</v>
      </c>
      <c r="I60" s="311">
        <v>-4.6496914318168247E-4</v>
      </c>
      <c r="J60" s="311">
        <v>1.2300450735018004E-2</v>
      </c>
      <c r="K60" s="311">
        <v>9.3284331943185445E-3</v>
      </c>
      <c r="L60" s="311">
        <v>1.4399842000378117E-3</v>
      </c>
      <c r="M60" s="311">
        <v>1.505472978839428E-3</v>
      </c>
      <c r="N60" s="311">
        <v>2.6560361822220442E-5</v>
      </c>
      <c r="O60" s="315">
        <v>2.2108956746926707E-2</v>
      </c>
      <c r="P60" s="315">
        <v>1.0768417394356355E-2</v>
      </c>
      <c r="Q60" s="315">
        <v>1.0670641974799661E-3</v>
      </c>
    </row>
    <row r="61" spans="1:17" x14ac:dyDescent="0.25">
      <c r="A61" s="84">
        <v>39264</v>
      </c>
      <c r="B61" s="310">
        <v>-2.7757181225531512E-2</v>
      </c>
      <c r="C61" s="310">
        <v>-6.172231416738596E-2</v>
      </c>
      <c r="D61" s="310">
        <v>3.3965132941854458E-2</v>
      </c>
      <c r="E61" s="310">
        <v>2.1688496083447643E-2</v>
      </c>
      <c r="F61" s="310">
        <v>3.934854280681907E-2</v>
      </c>
      <c r="G61" s="310">
        <v>-1.7437642558319381E-4</v>
      </c>
      <c r="H61" s="310">
        <v>-1.6774170625159401E-2</v>
      </c>
      <c r="I61" s="310">
        <v>-7.1149967262883131E-4</v>
      </c>
      <c r="J61" s="310">
        <v>1.2276636858406818E-2</v>
      </c>
      <c r="K61" s="310">
        <v>9.4100628358752669E-3</v>
      </c>
      <c r="L61" s="310">
        <v>1.4572597035655195E-3</v>
      </c>
      <c r="M61" s="310">
        <v>1.3710572477862266E-3</v>
      </c>
      <c r="N61" s="310">
        <v>3.8257071179804153E-5</v>
      </c>
      <c r="O61" s="314">
        <v>2.2399995756076478E-2</v>
      </c>
      <c r="P61" s="314">
        <v>1.0867322539440786E-2</v>
      </c>
      <c r="Q61" s="314">
        <v>6.9781464633719942E-4</v>
      </c>
    </row>
    <row r="62" spans="1:17" x14ac:dyDescent="0.25">
      <c r="A62" s="85">
        <v>39295</v>
      </c>
      <c r="B62" s="311">
        <v>-2.7046315426448149E-2</v>
      </c>
      <c r="C62" s="311">
        <v>-5.9408504173503518E-2</v>
      </c>
      <c r="D62" s="311">
        <v>3.2362188747055383E-2</v>
      </c>
      <c r="E62" s="311">
        <v>2.02980407786118E-2</v>
      </c>
      <c r="F62" s="311">
        <v>3.7355109808880377E-2</v>
      </c>
      <c r="G62" s="311">
        <v>-1.9179186020999836E-4</v>
      </c>
      <c r="H62" s="311">
        <v>-1.6417622620318144E-2</v>
      </c>
      <c r="I62" s="311">
        <v>-4.4765454974042746E-4</v>
      </c>
      <c r="J62" s="311">
        <v>1.2064147968443573E-2</v>
      </c>
      <c r="K62" s="311">
        <v>9.9332410121887593E-3</v>
      </c>
      <c r="L62" s="311">
        <v>1.426964112466556E-3</v>
      </c>
      <c r="M62" s="311">
        <v>6.7469481710480904E-4</v>
      </c>
      <c r="N62" s="311">
        <v>2.9248026683448316E-5</v>
      </c>
      <c r="O62" s="315">
        <v>2.0745695328352236E-2</v>
      </c>
      <c r="P62" s="315">
        <v>1.1360205124655316E-2</v>
      </c>
      <c r="Q62" s="315">
        <v>2.5628829404782989E-4</v>
      </c>
    </row>
    <row r="63" spans="1:17" x14ac:dyDescent="0.25">
      <c r="A63" s="84">
        <v>39326</v>
      </c>
      <c r="B63" s="310">
        <v>-2.8460364288774027E-2</v>
      </c>
      <c r="C63" s="310">
        <v>-6.0587685201830652E-2</v>
      </c>
      <c r="D63" s="310">
        <v>3.2127320913056631E-2</v>
      </c>
      <c r="E63" s="310">
        <v>2.0356142935761549E-2</v>
      </c>
      <c r="F63" s="310">
        <v>3.7569996794568565E-2</v>
      </c>
      <c r="G63" s="310">
        <v>-2.0940803651241488E-4</v>
      </c>
      <c r="H63" s="310">
        <v>-1.6504740039247744E-2</v>
      </c>
      <c r="I63" s="310">
        <v>-4.9970578304685785E-4</v>
      </c>
      <c r="J63" s="310">
        <v>1.1771177977295086E-2</v>
      </c>
      <c r="K63" s="310">
        <v>9.6752305005635246E-3</v>
      </c>
      <c r="L63" s="310">
        <v>1.3624812706874263E-3</v>
      </c>
      <c r="M63" s="310">
        <v>7.1060189020470221E-4</v>
      </c>
      <c r="N63" s="310">
        <v>2.2864315839433061E-5</v>
      </c>
      <c r="O63" s="314">
        <v>2.0855848718808408E-2</v>
      </c>
      <c r="P63" s="314">
        <v>1.1037711771250951E-2</v>
      </c>
      <c r="Q63" s="314">
        <v>2.3376042299727741E-4</v>
      </c>
    </row>
    <row r="64" spans="1:17" x14ac:dyDescent="0.25">
      <c r="A64" s="85">
        <v>39356</v>
      </c>
      <c r="B64" s="311">
        <v>-2.8585492200489719E-2</v>
      </c>
      <c r="C64" s="311">
        <v>-6.0984052913414272E-2</v>
      </c>
      <c r="D64" s="311">
        <v>3.2398560712924566E-2</v>
      </c>
      <c r="E64" s="311">
        <v>2.1161967480016138E-2</v>
      </c>
      <c r="F64" s="311">
        <v>3.7914372696533069E-2</v>
      </c>
      <c r="G64" s="311">
        <v>-2.2934990955725344E-4</v>
      </c>
      <c r="H64" s="311">
        <v>-1.6203815238231518E-2</v>
      </c>
      <c r="I64" s="311">
        <v>-3.1924006872815808E-4</v>
      </c>
      <c r="J64" s="311">
        <v>1.1236593232908427E-2</v>
      </c>
      <c r="K64" s="311">
        <v>9.4675518993649309E-3</v>
      </c>
      <c r="L64" s="311">
        <v>1.4346277436299369E-3</v>
      </c>
      <c r="M64" s="311">
        <v>3.0896342655698682E-4</v>
      </c>
      <c r="N64" s="311">
        <v>2.5450163356572276E-5</v>
      </c>
      <c r="O64" s="315">
        <v>2.1481207548744299E-2</v>
      </c>
      <c r="P64" s="315">
        <v>1.0902179642994867E-2</v>
      </c>
      <c r="Q64" s="315">
        <v>1.5173521185401022E-5</v>
      </c>
    </row>
    <row r="65" spans="1:17" x14ac:dyDescent="0.25">
      <c r="A65" s="84">
        <v>39387</v>
      </c>
      <c r="B65" s="310">
        <v>-2.7038893059267367E-2</v>
      </c>
      <c r="C65" s="310">
        <v>-6.047187739662957E-2</v>
      </c>
      <c r="D65" s="310">
        <v>3.3432984337362207E-2</v>
      </c>
      <c r="E65" s="310">
        <v>2.2652962150173806E-2</v>
      </c>
      <c r="F65" s="310">
        <v>3.9301607662065113E-2</v>
      </c>
      <c r="G65" s="310">
        <v>-2.4713672012630533E-4</v>
      </c>
      <c r="H65" s="310">
        <v>-1.5949647567073729E-2</v>
      </c>
      <c r="I65" s="310">
        <v>-4.5186122469127905E-4</v>
      </c>
      <c r="J65" s="310">
        <v>1.0780022187188406E-2</v>
      </c>
      <c r="K65" s="310">
        <v>9.241992445587769E-3</v>
      </c>
      <c r="L65" s="310">
        <v>1.3630140985037211E-3</v>
      </c>
      <c r="M65" s="310">
        <v>1.4692192912097205E-4</v>
      </c>
      <c r="N65" s="310">
        <v>2.8093713975941564E-5</v>
      </c>
      <c r="O65" s="314">
        <v>2.3104823374865077E-2</v>
      </c>
      <c r="P65" s="314">
        <v>1.0605006544091491E-2</v>
      </c>
      <c r="Q65" s="314">
        <v>-2.7684558159436545E-4</v>
      </c>
    </row>
    <row r="66" spans="1:17" x14ac:dyDescent="0.25">
      <c r="A66" s="85">
        <v>39417</v>
      </c>
      <c r="B66" s="311">
        <v>-2.7372533582138921E-2</v>
      </c>
      <c r="C66" s="311">
        <v>-5.9751013981372225E-2</v>
      </c>
      <c r="D66" s="311">
        <v>3.2378480399233307E-2</v>
      </c>
      <c r="E66" s="311">
        <v>2.1254876085131606E-2</v>
      </c>
      <c r="F66" s="311">
        <v>3.8586369372631005E-2</v>
      </c>
      <c r="G66" s="311">
        <v>-2.3699552059539832E-4</v>
      </c>
      <c r="H66" s="311">
        <v>-1.6499016617495747E-2</v>
      </c>
      <c r="I66" s="311">
        <v>-5.9548114940825218E-4</v>
      </c>
      <c r="J66" s="311">
        <v>1.11236043141017E-2</v>
      </c>
      <c r="K66" s="311">
        <v>9.5572195404863645E-3</v>
      </c>
      <c r="L66" s="311">
        <v>1.4468042117928314E-3</v>
      </c>
      <c r="M66" s="311">
        <v>9.4706893113630914E-5</v>
      </c>
      <c r="N66" s="311">
        <v>2.4873668708871673E-5</v>
      </c>
      <c r="O66" s="315">
        <v>2.1850357234539861E-2</v>
      </c>
      <c r="P66" s="315">
        <v>1.1004023752279195E-2</v>
      </c>
      <c r="Q66" s="315">
        <v>-4.7590058758574955E-4</v>
      </c>
    </row>
    <row r="67" spans="1:17" x14ac:dyDescent="0.25">
      <c r="A67" s="84">
        <v>39448</v>
      </c>
      <c r="B67" s="310">
        <v>-2.4989631282780211E-2</v>
      </c>
      <c r="C67" s="310">
        <v>-5.8894238930405664E-2</v>
      </c>
      <c r="D67" s="310">
        <v>3.3904607647625463E-2</v>
      </c>
      <c r="E67" s="310">
        <v>2.3025160790675479E-2</v>
      </c>
      <c r="F67" s="310">
        <v>4.0512260271603838E-2</v>
      </c>
      <c r="G67" s="310">
        <v>-2.3621625681080488E-4</v>
      </c>
      <c r="H67" s="310">
        <v>-1.684930220538464E-2</v>
      </c>
      <c r="I67" s="310">
        <v>-4.0158101873290995E-4</v>
      </c>
      <c r="J67" s="310">
        <v>1.0879446856949981E-2</v>
      </c>
      <c r="K67" s="310">
        <v>9.4415958051361111E-3</v>
      </c>
      <c r="L67" s="310">
        <v>1.3463555268702293E-3</v>
      </c>
      <c r="M67" s="310">
        <v>6.7593047616262253E-5</v>
      </c>
      <c r="N67" s="310">
        <v>2.3902477327379868E-5</v>
      </c>
      <c r="O67" s="314">
        <v>2.3426741809408392E-2</v>
      </c>
      <c r="P67" s="314">
        <v>1.078795133200634E-2</v>
      </c>
      <c r="Q67" s="314">
        <v>-3.1008549378926781E-4</v>
      </c>
    </row>
    <row r="68" spans="1:17" x14ac:dyDescent="0.25">
      <c r="A68" s="85">
        <v>39479</v>
      </c>
      <c r="B68" s="311">
        <v>-2.5545647683017945E-2</v>
      </c>
      <c r="C68" s="311">
        <v>-5.9882810107443202E-2</v>
      </c>
      <c r="D68" s="311">
        <v>3.4337162424425249E-2</v>
      </c>
      <c r="E68" s="311">
        <v>2.3336612962940147E-2</v>
      </c>
      <c r="F68" s="311">
        <v>4.0303831178774473E-2</v>
      </c>
      <c r="G68" s="311">
        <v>-2.2495043650416034E-4</v>
      </c>
      <c r="H68" s="311">
        <v>-1.6390649083827157E-2</v>
      </c>
      <c r="I68" s="311">
        <v>-3.5161869550300387E-4</v>
      </c>
      <c r="J68" s="311">
        <v>1.1000549461485105E-2</v>
      </c>
      <c r="K68" s="311">
        <v>9.6968294399302751E-3</v>
      </c>
      <c r="L68" s="311">
        <v>1.3495913613820844E-3</v>
      </c>
      <c r="M68" s="311">
        <v>-5.7685601710725639E-5</v>
      </c>
      <c r="N68" s="311">
        <v>1.1814261883470924E-5</v>
      </c>
      <c r="O68" s="315">
        <v>2.3688231658443155E-2</v>
      </c>
      <c r="P68" s="315">
        <v>1.104642080131236E-2</v>
      </c>
      <c r="Q68" s="315">
        <v>-3.9749003533025859E-4</v>
      </c>
    </row>
    <row r="69" spans="1:17" x14ac:dyDescent="0.25">
      <c r="A69" s="84">
        <v>39508</v>
      </c>
      <c r="B69" s="310">
        <v>-2.2133762721104969E-2</v>
      </c>
      <c r="C69" s="310">
        <v>-5.8452052254813321E-2</v>
      </c>
      <c r="D69" s="310">
        <v>3.6318289533708345E-2</v>
      </c>
      <c r="E69" s="310">
        <v>2.5747586494973631E-2</v>
      </c>
      <c r="F69" s="310">
        <v>4.1760947451345676E-2</v>
      </c>
      <c r="G69" s="310">
        <v>-2.2281840341049875E-4</v>
      </c>
      <c r="H69" s="310">
        <v>-1.551318725315691E-2</v>
      </c>
      <c r="I69" s="310">
        <v>-2.7735529980463491E-4</v>
      </c>
      <c r="J69" s="310">
        <v>1.0570703038734714E-2</v>
      </c>
      <c r="K69" s="310">
        <v>9.5657584182336393E-3</v>
      </c>
      <c r="L69" s="310">
        <v>1.2555956928481465E-3</v>
      </c>
      <c r="M69" s="310">
        <v>-2.672136964389938E-4</v>
      </c>
      <c r="N69" s="310">
        <v>1.6562624091921817E-5</v>
      </c>
      <c r="O69" s="314">
        <v>2.6024941794778267E-2</v>
      </c>
      <c r="P69" s="314">
        <v>1.0821354111081786E-2</v>
      </c>
      <c r="Q69" s="314">
        <v>-5.2800637215170683E-4</v>
      </c>
    </row>
    <row r="70" spans="1:17" x14ac:dyDescent="0.25">
      <c r="A70" s="85">
        <v>39539</v>
      </c>
      <c r="B70" s="311">
        <v>-2.2499810715319226E-2</v>
      </c>
      <c r="C70" s="311">
        <v>-5.8606738373842282E-2</v>
      </c>
      <c r="D70" s="311">
        <v>3.6106927658523046E-2</v>
      </c>
      <c r="E70" s="311">
        <v>2.6141047982262296E-2</v>
      </c>
      <c r="F70" s="311">
        <v>4.1906441397681397E-2</v>
      </c>
      <c r="G70" s="311">
        <v>-2.0402420066144351E-4</v>
      </c>
      <c r="H70" s="311">
        <v>-1.5301633453960649E-2</v>
      </c>
      <c r="I70" s="311">
        <v>-2.5973576079700296E-4</v>
      </c>
      <c r="J70" s="311">
        <v>9.9658796762607509E-3</v>
      </c>
      <c r="K70" s="311">
        <v>9.0260410255378967E-3</v>
      </c>
      <c r="L70" s="311">
        <v>1.1895028472240778E-3</v>
      </c>
      <c r="M70" s="311">
        <v>-2.7445632506653284E-4</v>
      </c>
      <c r="N70" s="311">
        <v>2.4792128565308951E-5</v>
      </c>
      <c r="O70" s="315">
        <v>2.6400783743059306E-2</v>
      </c>
      <c r="P70" s="315">
        <v>1.0215543872761974E-2</v>
      </c>
      <c r="Q70" s="315">
        <v>-5.0939995729822691E-4</v>
      </c>
    </row>
    <row r="71" spans="1:17" x14ac:dyDescent="0.25">
      <c r="A71" s="84">
        <v>39569</v>
      </c>
      <c r="B71" s="310">
        <v>-2.1842377837476938E-2</v>
      </c>
      <c r="C71" s="310">
        <v>-5.7806947403747228E-2</v>
      </c>
      <c r="D71" s="310">
        <v>3.5964569566270296E-2</v>
      </c>
      <c r="E71" s="310">
        <v>2.5775773476840246E-2</v>
      </c>
      <c r="F71" s="310">
        <v>4.1125903239548033E-2</v>
      </c>
      <c r="G71" s="310">
        <v>-1.9514052951893652E-4</v>
      </c>
      <c r="H71" s="310">
        <v>-1.4941561862991859E-2</v>
      </c>
      <c r="I71" s="310">
        <v>-2.134273701969912E-4</v>
      </c>
      <c r="J71" s="310">
        <v>1.0188796089430048E-2</v>
      </c>
      <c r="K71" s="310">
        <v>9.1353961392864839E-3</v>
      </c>
      <c r="L71" s="310">
        <v>1.2776173938952751E-3</v>
      </c>
      <c r="M71" s="310">
        <v>-2.6597417066300861E-4</v>
      </c>
      <c r="N71" s="310">
        <v>4.1756726911298317E-5</v>
      </c>
      <c r="O71" s="314">
        <v>2.5989200847037236E-2</v>
      </c>
      <c r="P71" s="314">
        <v>1.041301353318176E-2</v>
      </c>
      <c r="Q71" s="314">
        <v>-4.3764481394870152E-4</v>
      </c>
    </row>
    <row r="72" spans="1:17" x14ac:dyDescent="0.25">
      <c r="A72" s="85">
        <v>39600</v>
      </c>
      <c r="B72" s="311">
        <v>-2.305086028537847E-2</v>
      </c>
      <c r="C72" s="311">
        <v>-5.9252597592367409E-2</v>
      </c>
      <c r="D72" s="311">
        <v>3.6201737306988953E-2</v>
      </c>
      <c r="E72" s="311">
        <v>2.5864043231785937E-2</v>
      </c>
      <c r="F72" s="311">
        <v>4.0956421445218966E-2</v>
      </c>
      <c r="G72" s="311">
        <v>-1.7607801121634971E-4</v>
      </c>
      <c r="H72" s="311">
        <v>-1.4571523187135204E-2</v>
      </c>
      <c r="I72" s="311">
        <v>-3.447770150814806E-4</v>
      </c>
      <c r="J72" s="311">
        <v>1.0337694075203024E-2</v>
      </c>
      <c r="K72" s="311">
        <v>8.8650318699069561E-3</v>
      </c>
      <c r="L72" s="311">
        <v>1.3347112114613009E-3</v>
      </c>
      <c r="M72" s="311">
        <v>8.9188944114275366E-5</v>
      </c>
      <c r="N72" s="311">
        <v>4.8762049720491137E-5</v>
      </c>
      <c r="O72" s="315">
        <v>2.6208820246867409E-2</v>
      </c>
      <c r="P72" s="315">
        <v>1.0199743081368257E-2</v>
      </c>
      <c r="Q72" s="315">
        <v>-2.0682602124671412E-4</v>
      </c>
    </row>
    <row r="73" spans="1:17" x14ac:dyDescent="0.25">
      <c r="A73" s="84">
        <v>39630</v>
      </c>
      <c r="B73" s="310">
        <v>-2.2791776537307615E-2</v>
      </c>
      <c r="C73" s="310">
        <v>-5.9976477711626223E-2</v>
      </c>
      <c r="D73" s="310">
        <v>3.7184701174318609E-2</v>
      </c>
      <c r="E73" s="310">
        <v>2.6728635254656942E-2</v>
      </c>
      <c r="F73" s="310">
        <v>4.09392738502216E-2</v>
      </c>
      <c r="G73" s="310">
        <v>-1.6532036050236987E-4</v>
      </c>
      <c r="H73" s="310">
        <v>-1.4000657985380683E-2</v>
      </c>
      <c r="I73" s="310">
        <v>-4.4660249681605472E-5</v>
      </c>
      <c r="J73" s="310">
        <v>1.0456065919661665E-2</v>
      </c>
      <c r="K73" s="310">
        <v>9.110682964377774E-3</v>
      </c>
      <c r="L73" s="310">
        <v>1.1473156494551304E-3</v>
      </c>
      <c r="M73" s="310">
        <v>1.6282873767528499E-4</v>
      </c>
      <c r="N73" s="310">
        <v>3.5238568153477353E-5</v>
      </c>
      <c r="O73" s="314">
        <v>2.6773295504338549E-2</v>
      </c>
      <c r="P73" s="314">
        <v>1.0257998613832904E-2</v>
      </c>
      <c r="Q73" s="314">
        <v>1.5340705614715687E-4</v>
      </c>
    </row>
    <row r="74" spans="1:17" x14ac:dyDescent="0.25">
      <c r="A74" s="85">
        <v>39661</v>
      </c>
      <c r="B74" s="311">
        <v>-2.2194530695200144E-2</v>
      </c>
      <c r="C74" s="311">
        <v>-5.9840520277632515E-2</v>
      </c>
      <c r="D74" s="311">
        <v>3.7645989582432378E-2</v>
      </c>
      <c r="E74" s="311">
        <v>2.7460322901177895E-2</v>
      </c>
      <c r="F74" s="311">
        <v>4.223109942060476E-2</v>
      </c>
      <c r="G74" s="311">
        <v>-1.5231703122764266E-4</v>
      </c>
      <c r="H74" s="311">
        <v>-1.433470729262548E-2</v>
      </c>
      <c r="I74" s="311">
        <v>-2.8375219557374271E-4</v>
      </c>
      <c r="J74" s="311">
        <v>1.0185666681254481E-2</v>
      </c>
      <c r="K74" s="311">
        <v>8.923307894301423E-3</v>
      </c>
      <c r="L74" s="311">
        <v>1.2389211051975746E-3</v>
      </c>
      <c r="M74" s="311">
        <v>-4.0861809196293826E-6</v>
      </c>
      <c r="N74" s="311">
        <v>2.7523862675111593E-5</v>
      </c>
      <c r="O74" s="315">
        <v>2.7744075096751634E-2</v>
      </c>
      <c r="P74" s="315">
        <v>1.0162228999498998E-2</v>
      </c>
      <c r="Q74" s="315">
        <v>-2.603145138182605E-4</v>
      </c>
    </row>
    <row r="75" spans="1:17" x14ac:dyDescent="0.25">
      <c r="A75" s="84">
        <v>39692</v>
      </c>
      <c r="B75" s="310">
        <v>-1.7369068559818311E-2</v>
      </c>
      <c r="C75" s="310">
        <v>-5.5873194073364579E-2</v>
      </c>
      <c r="D75" s="310">
        <v>3.8504125513546275E-2</v>
      </c>
      <c r="E75" s="310">
        <v>2.8459336509630995E-2</v>
      </c>
      <c r="F75" s="310">
        <v>4.2524231180392273E-2</v>
      </c>
      <c r="G75" s="310">
        <v>-1.667234868929185E-4</v>
      </c>
      <c r="H75" s="310">
        <v>-1.3557653306144614E-2</v>
      </c>
      <c r="I75" s="310">
        <v>-3.4051787772374317E-4</v>
      </c>
      <c r="J75" s="310">
        <v>1.0044789003915278E-2</v>
      </c>
      <c r="K75" s="310">
        <v>8.8123235259448748E-3</v>
      </c>
      <c r="L75" s="310">
        <v>1.2743116087551823E-3</v>
      </c>
      <c r="M75" s="310">
        <v>-5.9191731016262175E-5</v>
      </c>
      <c r="N75" s="310">
        <v>1.7345600231482665E-5</v>
      </c>
      <c r="O75" s="314">
        <v>2.8799854387354745E-2</v>
      </c>
      <c r="P75" s="314">
        <v>1.0086635134700057E-2</v>
      </c>
      <c r="Q75" s="314">
        <v>-3.8236400850852266E-4</v>
      </c>
    </row>
    <row r="76" spans="1:17" x14ac:dyDescent="0.25">
      <c r="A76" s="85">
        <v>39722</v>
      </c>
      <c r="B76" s="311">
        <v>-1.3156744269706401E-2</v>
      </c>
      <c r="C76" s="311">
        <v>-5.2971687324644051E-2</v>
      </c>
      <c r="D76" s="311">
        <v>3.981494305493765E-2</v>
      </c>
      <c r="E76" s="311">
        <v>2.9623124250608025E-2</v>
      </c>
      <c r="F76" s="311">
        <v>4.3151632879216854E-2</v>
      </c>
      <c r="G76" s="311">
        <v>-1.3104311837747803E-4</v>
      </c>
      <c r="H76" s="311">
        <v>-1.3129980650059776E-2</v>
      </c>
      <c r="I76" s="311">
        <v>-2.6748486017157905E-4</v>
      </c>
      <c r="J76" s="311">
        <v>1.0191818804329631E-2</v>
      </c>
      <c r="K76" s="311">
        <v>8.8929638753052712E-3</v>
      </c>
      <c r="L76" s="311">
        <v>9.9966332345800845E-4</v>
      </c>
      <c r="M76" s="311">
        <v>2.7370690188857681E-4</v>
      </c>
      <c r="N76" s="311">
        <v>2.5484703677774363E-5</v>
      </c>
      <c r="O76" s="315">
        <v>2.9890609110779599E-2</v>
      </c>
      <c r="P76" s="315">
        <v>9.8926271987632795E-3</v>
      </c>
      <c r="Q76" s="315">
        <v>3.1706745394772122E-5</v>
      </c>
    </row>
    <row r="77" spans="1:17" x14ac:dyDescent="0.25">
      <c r="A77" s="84">
        <v>39753</v>
      </c>
      <c r="B77" s="310">
        <v>-1.519137546034278E-2</v>
      </c>
      <c r="C77" s="310">
        <v>-5.2071018055750429E-2</v>
      </c>
      <c r="D77" s="310">
        <v>3.6879642595407672E-2</v>
      </c>
      <c r="E77" s="310">
        <v>2.6645656996493541E-2</v>
      </c>
      <c r="F77" s="310">
        <v>4.0685267882386099E-2</v>
      </c>
      <c r="G77" s="310">
        <v>-1.3869208701370261E-4</v>
      </c>
      <c r="H77" s="310">
        <v>-1.3546617201272614E-2</v>
      </c>
      <c r="I77" s="310">
        <v>-3.5430159760624862E-4</v>
      </c>
      <c r="J77" s="310">
        <v>1.0233985598914135E-2</v>
      </c>
      <c r="K77" s="310">
        <v>8.8128214221327543E-3</v>
      </c>
      <c r="L77" s="310">
        <v>1.0891493946562632E-3</v>
      </c>
      <c r="M77" s="310">
        <v>3.0730232128819106E-4</v>
      </c>
      <c r="N77" s="310">
        <v>2.4712460836925542E-5</v>
      </c>
      <c r="O77" s="314">
        <v>2.6999958594099781E-2</v>
      </c>
      <c r="P77" s="314">
        <v>9.9019708167890179E-3</v>
      </c>
      <c r="Q77" s="314">
        <v>-2.228681548113202E-5</v>
      </c>
    </row>
    <row r="78" spans="1:17" x14ac:dyDescent="0.25">
      <c r="A78" s="85">
        <v>39783</v>
      </c>
      <c r="B78" s="311">
        <v>-1.9913540322927345E-2</v>
      </c>
      <c r="C78" s="311">
        <v>-5.3222287923064403E-2</v>
      </c>
      <c r="D78" s="311">
        <v>3.3308747600137079E-2</v>
      </c>
      <c r="E78" s="311">
        <v>2.2795645547948155E-2</v>
      </c>
      <c r="F78" s="311">
        <v>3.4724598419181997E-2</v>
      </c>
      <c r="G78" s="311">
        <v>-1.5177582077824712E-4</v>
      </c>
      <c r="H78" s="311">
        <v>-1.1642778347514027E-2</v>
      </c>
      <c r="I78" s="311">
        <v>-1.3439870294157058E-4</v>
      </c>
      <c r="J78" s="311">
        <v>1.0513102052188923E-2</v>
      </c>
      <c r="K78" s="311">
        <v>8.3384150111969549E-3</v>
      </c>
      <c r="L78" s="311">
        <v>1.4933196725574569E-3</v>
      </c>
      <c r="M78" s="311">
        <v>6.5776644005133365E-4</v>
      </c>
      <c r="N78" s="311">
        <v>2.3600928383178338E-5</v>
      </c>
      <c r="O78" s="315">
        <v>2.2930044250889726E-2</v>
      </c>
      <c r="P78" s="315">
        <v>9.8317346837544124E-3</v>
      </c>
      <c r="Q78" s="315">
        <v>5.4696866549294135E-4</v>
      </c>
    </row>
    <row r="79" spans="1:17" x14ac:dyDescent="0.25">
      <c r="A79" s="84">
        <v>39814</v>
      </c>
      <c r="B79" s="310">
        <v>-2.462640948056383E-2</v>
      </c>
      <c r="C79" s="310">
        <v>-5.3537065865073161E-2</v>
      </c>
      <c r="D79" s="310">
        <v>2.8910656384509344E-2</v>
      </c>
      <c r="E79" s="310">
        <v>1.8711820601959445E-2</v>
      </c>
      <c r="F79" s="310">
        <v>3.1156840548617365E-2</v>
      </c>
      <c r="G79" s="310">
        <v>-1.3863236943213701E-4</v>
      </c>
      <c r="H79" s="310">
        <v>-1.1995414441570384E-2</v>
      </c>
      <c r="I79" s="310">
        <v>-3.1097313565539922E-4</v>
      </c>
      <c r="J79" s="310">
        <v>1.0198835782549896E-2</v>
      </c>
      <c r="K79" s="310">
        <v>8.2145549587553154E-3</v>
      </c>
      <c r="L79" s="310">
        <v>1.2113790144240347E-3</v>
      </c>
      <c r="M79" s="310">
        <v>7.5083816045602421E-4</v>
      </c>
      <c r="N79" s="310">
        <v>2.2063648914522633E-5</v>
      </c>
      <c r="O79" s="314">
        <v>1.9022793737614844E-2</v>
      </c>
      <c r="P79" s="314">
        <v>9.4259339731793505E-3</v>
      </c>
      <c r="Q79" s="314">
        <v>4.6192867371514765E-4</v>
      </c>
    </row>
    <row r="80" spans="1:17" x14ac:dyDescent="0.25">
      <c r="A80" s="85">
        <v>39845</v>
      </c>
      <c r="B80" s="311">
        <v>-2.4302167964817788E-2</v>
      </c>
      <c r="C80" s="311">
        <v>-5.1697764857043034E-2</v>
      </c>
      <c r="D80" s="311">
        <v>2.7395596892225246E-2</v>
      </c>
      <c r="E80" s="311">
        <v>1.7614009491080863E-2</v>
      </c>
      <c r="F80" s="311">
        <v>3.0199400616621564E-2</v>
      </c>
      <c r="G80" s="311">
        <v>-1.3102316391848496E-4</v>
      </c>
      <c r="H80" s="311">
        <v>-1.2130681811997068E-2</v>
      </c>
      <c r="I80" s="311">
        <v>-3.2368614962514995E-4</v>
      </c>
      <c r="J80" s="311">
        <v>9.7815874011443829E-3</v>
      </c>
      <c r="K80" s="311">
        <v>8.0403679078449967E-3</v>
      </c>
      <c r="L80" s="311">
        <v>1.1993085679919782E-3</v>
      </c>
      <c r="M80" s="311">
        <v>5.2076756508204463E-4</v>
      </c>
      <c r="N80" s="311">
        <v>2.114336022536337E-5</v>
      </c>
      <c r="O80" s="315">
        <v>1.7937695640706013E-2</v>
      </c>
      <c r="P80" s="315">
        <v>9.2396764758369745E-3</v>
      </c>
      <c r="Q80" s="315">
        <v>2.1822477568225805E-4</v>
      </c>
    </row>
    <row r="81" spans="1:17" x14ac:dyDescent="0.25">
      <c r="A81" s="84">
        <v>39873</v>
      </c>
      <c r="B81" s="310">
        <v>-2.6774319393787958E-2</v>
      </c>
      <c r="C81" s="310">
        <v>-5.2396381972997272E-2</v>
      </c>
      <c r="D81" s="310">
        <v>2.5622062579209307E-2</v>
      </c>
      <c r="E81" s="310">
        <v>1.5896886461196743E-2</v>
      </c>
      <c r="F81" s="310">
        <v>2.853402130296994E-2</v>
      </c>
      <c r="G81" s="310">
        <v>-1.5616932363809864E-4</v>
      </c>
      <c r="H81" s="310">
        <v>-1.2210436474028787E-2</v>
      </c>
      <c r="I81" s="310">
        <v>-2.7052904410631543E-4</v>
      </c>
      <c r="J81" s="310">
        <v>9.7251761180125636E-3</v>
      </c>
      <c r="K81" s="310">
        <v>7.8197116051490941E-3</v>
      </c>
      <c r="L81" s="310">
        <v>1.1830894727977259E-3</v>
      </c>
      <c r="M81" s="310">
        <v>6.8710349764669598E-4</v>
      </c>
      <c r="N81" s="310">
        <v>3.5271542419047878E-5</v>
      </c>
      <c r="O81" s="314">
        <v>1.6167415505303054E-2</v>
      </c>
      <c r="P81" s="314">
        <v>9.0028010779468204E-3</v>
      </c>
      <c r="Q81" s="314">
        <v>4.5184599595942841E-4</v>
      </c>
    </row>
    <row r="82" spans="1:17" x14ac:dyDescent="0.25">
      <c r="A82" s="85">
        <v>39904</v>
      </c>
      <c r="B82" s="311">
        <v>-2.8514159566754689E-2</v>
      </c>
      <c r="C82" s="311">
        <v>-5.1546827790982012E-2</v>
      </c>
      <c r="D82" s="311">
        <v>2.3032668224227327E-2</v>
      </c>
      <c r="E82" s="311">
        <v>1.3544519208516468E-2</v>
      </c>
      <c r="F82" s="311">
        <v>2.6647617731356547E-2</v>
      </c>
      <c r="G82" s="311">
        <v>-1.6327883812481905E-4</v>
      </c>
      <c r="H82" s="311">
        <v>-1.2267544312979996E-2</v>
      </c>
      <c r="I82" s="311">
        <v>-6.7227537173526351E-4</v>
      </c>
      <c r="J82" s="311">
        <v>9.4881490157108592E-3</v>
      </c>
      <c r="K82" s="311">
        <v>7.6111093024225258E-3</v>
      </c>
      <c r="L82" s="311">
        <v>1.1549753135176777E-3</v>
      </c>
      <c r="M82" s="311">
        <v>6.8150203589232401E-4</v>
      </c>
      <c r="N82" s="311">
        <v>4.0562363878331393E-5</v>
      </c>
      <c r="O82" s="315">
        <v>1.4216794580251732E-2</v>
      </c>
      <c r="P82" s="315">
        <v>8.7660846159402037E-3</v>
      </c>
      <c r="Q82" s="315">
        <v>4.9789028035391886E-5</v>
      </c>
    </row>
    <row r="83" spans="1:17" x14ac:dyDescent="0.25">
      <c r="A83" s="84">
        <v>39934</v>
      </c>
      <c r="B83" s="310">
        <v>-2.9246003007015603E-2</v>
      </c>
      <c r="C83" s="310">
        <v>-5.0164283423597272E-2</v>
      </c>
      <c r="D83" s="310">
        <v>2.0918280416581683E-2</v>
      </c>
      <c r="E83" s="310">
        <v>1.1631414541584895E-2</v>
      </c>
      <c r="F83" s="310">
        <v>2.4893990759406709E-2</v>
      </c>
      <c r="G83" s="310">
        <v>-1.6400871427957114E-4</v>
      </c>
      <c r="H83" s="310">
        <v>-1.2211545164959313E-2</v>
      </c>
      <c r="I83" s="310">
        <v>-8.870223385829308E-4</v>
      </c>
      <c r="J83" s="310">
        <v>9.2868658749967886E-3</v>
      </c>
      <c r="K83" s="310">
        <v>7.4068515474341647E-3</v>
      </c>
      <c r="L83" s="310">
        <v>1.1681008002430594E-3</v>
      </c>
      <c r="M83" s="310">
        <v>6.7998300223700463E-4</v>
      </c>
      <c r="N83" s="310">
        <v>3.1930525082560353E-5</v>
      </c>
      <c r="O83" s="314">
        <v>1.2518436880167827E-2</v>
      </c>
      <c r="P83" s="314">
        <v>8.5749523476772241E-3</v>
      </c>
      <c r="Q83" s="314">
        <v>-1.751088112633658E-4</v>
      </c>
    </row>
    <row r="84" spans="1:17" x14ac:dyDescent="0.25">
      <c r="A84" s="85">
        <v>39965</v>
      </c>
      <c r="B84" s="311">
        <v>-3.0218887906951698E-2</v>
      </c>
      <c r="C84" s="311">
        <v>-4.8871590886522202E-2</v>
      </c>
      <c r="D84" s="311">
        <v>1.8652702979570501E-2</v>
      </c>
      <c r="E84" s="311">
        <v>9.3709796494023737E-3</v>
      </c>
      <c r="F84" s="311">
        <v>2.2407616774086578E-2</v>
      </c>
      <c r="G84" s="311">
        <v>-1.6535970069532692E-4</v>
      </c>
      <c r="H84" s="311">
        <v>-1.2336121257727406E-2</v>
      </c>
      <c r="I84" s="311">
        <v>-5.3515616626146722E-4</v>
      </c>
      <c r="J84" s="311">
        <v>9.2817233301681276E-3</v>
      </c>
      <c r="K84" s="311">
        <v>7.160437148666909E-3</v>
      </c>
      <c r="L84" s="311">
        <v>1.2081419708011886E-3</v>
      </c>
      <c r="M84" s="311">
        <v>8.6407121384445766E-4</v>
      </c>
      <c r="N84" s="311">
        <v>4.907299685557116E-5</v>
      </c>
      <c r="O84" s="315">
        <v>9.9061358156638437E-3</v>
      </c>
      <c r="P84" s="315">
        <v>8.3685791194680979E-3</v>
      </c>
      <c r="Q84" s="315">
        <v>3.7798804443856161E-4</v>
      </c>
    </row>
    <row r="85" spans="1:17" x14ac:dyDescent="0.25">
      <c r="A85" s="84">
        <v>39995</v>
      </c>
      <c r="B85" s="310">
        <v>-3.1894960479894471E-2</v>
      </c>
      <c r="C85" s="310">
        <v>-4.7888414006690985E-2</v>
      </c>
      <c r="D85" s="310">
        <v>1.5993453526796521E-2</v>
      </c>
      <c r="E85" s="310">
        <v>7.3889924563645083E-3</v>
      </c>
      <c r="F85" s="310">
        <v>2.0742337138178607E-2</v>
      </c>
      <c r="G85" s="310">
        <v>-1.6831469398959485E-4</v>
      </c>
      <c r="H85" s="310">
        <v>-1.2594504111064796E-2</v>
      </c>
      <c r="I85" s="310">
        <v>-5.9052587675970613E-4</v>
      </c>
      <c r="J85" s="310">
        <v>8.6044610704320134E-3</v>
      </c>
      <c r="K85" s="310">
        <v>6.6478800867367871E-3</v>
      </c>
      <c r="L85" s="310">
        <v>1.060038790572349E-3</v>
      </c>
      <c r="M85" s="310">
        <v>8.4906643399178781E-4</v>
      </c>
      <c r="N85" s="310">
        <v>4.7475759131089717E-5</v>
      </c>
      <c r="O85" s="314">
        <v>7.9795183331242171E-3</v>
      </c>
      <c r="P85" s="314">
        <v>7.7079188773091362E-3</v>
      </c>
      <c r="Q85" s="314">
        <v>3.0601631636317138E-4</v>
      </c>
    </row>
    <row r="86" spans="1:17" x14ac:dyDescent="0.25">
      <c r="A86" s="85">
        <v>40026</v>
      </c>
      <c r="B86" s="311">
        <v>-3.3247248613690952E-2</v>
      </c>
      <c r="C86" s="311">
        <v>-4.7826141918470642E-2</v>
      </c>
      <c r="D86" s="311">
        <v>1.4578893304779707E-2</v>
      </c>
      <c r="E86" s="311">
        <v>6.394177411190605E-3</v>
      </c>
      <c r="F86" s="311">
        <v>1.9957448320160973E-2</v>
      </c>
      <c r="G86" s="311">
        <v>-1.7213291736159719E-4</v>
      </c>
      <c r="H86" s="311">
        <v>-1.2888018943259652E-2</v>
      </c>
      <c r="I86" s="311">
        <v>-5.0311904834912072E-4</v>
      </c>
      <c r="J86" s="311">
        <v>8.1847158935891024E-3</v>
      </c>
      <c r="K86" s="311">
        <v>6.1489511531046962E-3</v>
      </c>
      <c r="L86" s="311">
        <v>1.0979250131159415E-3</v>
      </c>
      <c r="M86" s="311">
        <v>8.5708363943347245E-4</v>
      </c>
      <c r="N86" s="311">
        <v>8.0756087934991398E-5</v>
      </c>
      <c r="O86" s="315">
        <v>6.8972964595397229E-3</v>
      </c>
      <c r="P86" s="315">
        <v>7.2468761662206373E-3</v>
      </c>
      <c r="Q86" s="315">
        <v>4.3472067901934312E-4</v>
      </c>
    </row>
    <row r="87" spans="1:17" x14ac:dyDescent="0.25">
      <c r="A87" s="84">
        <v>40057</v>
      </c>
      <c r="B87" s="310">
        <v>-4.0141564261945949E-2</v>
      </c>
      <c r="C87" s="310">
        <v>-5.0835984102899273E-2</v>
      </c>
      <c r="D87" s="310">
        <v>1.0694419840953333E-2</v>
      </c>
      <c r="E87" s="310">
        <v>2.4213723048885547E-3</v>
      </c>
      <c r="F87" s="310">
        <v>1.6279805561580228E-2</v>
      </c>
      <c r="G87" s="310">
        <v>-1.4704615448598804E-4</v>
      </c>
      <c r="H87" s="310">
        <v>-1.3360641230253101E-2</v>
      </c>
      <c r="I87" s="310">
        <v>-3.5074587195258302E-4</v>
      </c>
      <c r="J87" s="310">
        <v>8.2730475360647798E-3</v>
      </c>
      <c r="K87" s="310">
        <v>6.2200283877815298E-3</v>
      </c>
      <c r="L87" s="310">
        <v>1.0274186660926958E-3</v>
      </c>
      <c r="M87" s="310">
        <v>9.3594978344171997E-4</v>
      </c>
      <c r="N87" s="310">
        <v>8.9650698748834507E-5</v>
      </c>
      <c r="O87" s="314">
        <v>2.7721181768411395E-3</v>
      </c>
      <c r="P87" s="314">
        <v>7.2474470538742251E-3</v>
      </c>
      <c r="Q87" s="314">
        <v>6.748546102379715E-4</v>
      </c>
    </row>
    <row r="88" spans="1:17" x14ac:dyDescent="0.25">
      <c r="A88" s="85">
        <v>40087</v>
      </c>
      <c r="B88" s="311">
        <v>-4.2843392524119547E-2</v>
      </c>
      <c r="C88" s="311">
        <v>-5.2204884279440637E-2</v>
      </c>
      <c r="D88" s="311">
        <v>9.3614917553210934E-3</v>
      </c>
      <c r="E88" s="311">
        <v>1.3935162732460595E-3</v>
      </c>
      <c r="F88" s="311">
        <v>1.5521263727261158E-2</v>
      </c>
      <c r="G88" s="311">
        <v>-1.7886124720589285E-4</v>
      </c>
      <c r="H88" s="311">
        <v>-1.3538963048239663E-2</v>
      </c>
      <c r="I88" s="311">
        <v>-4.099231585695457E-4</v>
      </c>
      <c r="J88" s="311">
        <v>7.9679754820750331E-3</v>
      </c>
      <c r="K88" s="311">
        <v>5.730939782312843E-3</v>
      </c>
      <c r="L88" s="311">
        <v>1.2172214800682995E-3</v>
      </c>
      <c r="M88" s="311">
        <v>9.5059714838331634E-4</v>
      </c>
      <c r="N88" s="311">
        <v>6.9217071310573886E-5</v>
      </c>
      <c r="O88" s="315">
        <v>1.8034394318156011E-3</v>
      </c>
      <c r="P88" s="315">
        <v>6.9481612623811424E-3</v>
      </c>
      <c r="Q88" s="315">
        <v>6.0989106112434451E-4</v>
      </c>
    </row>
    <row r="89" spans="1:17" x14ac:dyDescent="0.25">
      <c r="A89" s="84">
        <v>40118</v>
      </c>
      <c r="B89" s="310">
        <v>-3.9644653021214227E-2</v>
      </c>
      <c r="C89" s="310">
        <v>-5.2940276384303368E-2</v>
      </c>
      <c r="D89" s="310">
        <v>1.3295623363089148E-2</v>
      </c>
      <c r="E89" s="310">
        <v>5.6879664460831661E-3</v>
      </c>
      <c r="F89" s="310">
        <v>1.9294769798613078E-2</v>
      </c>
      <c r="G89" s="310">
        <v>-1.8869025921331602E-4</v>
      </c>
      <c r="H89" s="310">
        <v>-1.3059759303455041E-2</v>
      </c>
      <c r="I89" s="310">
        <v>-3.5835378986155323E-4</v>
      </c>
      <c r="J89" s="310">
        <v>7.6076569170059815E-3</v>
      </c>
      <c r="K89" s="310">
        <v>5.3171974256795897E-3</v>
      </c>
      <c r="L89" s="310">
        <v>1.1250548663854238E-3</v>
      </c>
      <c r="M89" s="310">
        <v>1.0963874560182747E-3</v>
      </c>
      <c r="N89" s="310">
        <v>6.9017168922692925E-5</v>
      </c>
      <c r="O89" s="314">
        <v>6.0463202359447212E-3</v>
      </c>
      <c r="P89" s="314">
        <v>6.4422522920650135E-3</v>
      </c>
      <c r="Q89" s="314">
        <v>8.0705083507941438E-4</v>
      </c>
    </row>
    <row r="90" spans="1:17" x14ac:dyDescent="0.25">
      <c r="A90" s="85">
        <v>40148</v>
      </c>
      <c r="B90" s="311">
        <v>-3.1875434957081984E-2</v>
      </c>
      <c r="C90" s="311">
        <v>-5.1307802155106108E-2</v>
      </c>
      <c r="D90" s="311">
        <v>1.9432367198024134E-2</v>
      </c>
      <c r="E90" s="311">
        <v>1.2251225442823694E-2</v>
      </c>
      <c r="F90" s="311">
        <v>2.5784480634475825E-2</v>
      </c>
      <c r="G90" s="311">
        <v>-1.888933933339075E-4</v>
      </c>
      <c r="H90" s="311">
        <v>-1.2861500201394656E-2</v>
      </c>
      <c r="I90" s="311">
        <v>-4.8286159692357211E-4</v>
      </c>
      <c r="J90" s="311">
        <v>7.1811417552004372E-3</v>
      </c>
      <c r="K90" s="311">
        <v>5.3875266585186607E-3</v>
      </c>
      <c r="L90" s="311">
        <v>9.1370088460845597E-4</v>
      </c>
      <c r="M90" s="311">
        <v>7.9926222111758368E-4</v>
      </c>
      <c r="N90" s="311">
        <v>8.0651990955737455E-5</v>
      </c>
      <c r="O90" s="315">
        <v>1.2734087039747263E-2</v>
      </c>
      <c r="P90" s="315">
        <v>6.3012275431271166E-3</v>
      </c>
      <c r="Q90" s="315">
        <v>3.9705261514974902E-4</v>
      </c>
    </row>
    <row r="91" spans="1:17" x14ac:dyDescent="0.25">
      <c r="A91" s="84">
        <v>40179</v>
      </c>
      <c r="B91" s="310">
        <v>-2.8602460574850098E-2</v>
      </c>
      <c r="C91" s="310">
        <v>-5.0440704412002699E-2</v>
      </c>
      <c r="D91" s="310">
        <v>2.1838243837152563E-2</v>
      </c>
      <c r="E91" s="310">
        <v>1.4650672101980466E-2</v>
      </c>
      <c r="F91" s="310">
        <v>2.7294010544231397E-2</v>
      </c>
      <c r="G91" s="310">
        <v>-1.820746201523958E-4</v>
      </c>
      <c r="H91" s="310">
        <v>-1.1932836096630619E-2</v>
      </c>
      <c r="I91" s="310">
        <v>-5.2842772546791246E-4</v>
      </c>
      <c r="J91" s="310">
        <v>7.1875717351720979E-3</v>
      </c>
      <c r="K91" s="310">
        <v>4.9993443285699258E-3</v>
      </c>
      <c r="L91" s="310">
        <v>1.3259428297901501E-3</v>
      </c>
      <c r="M91" s="310">
        <v>7.9627069495952522E-4</v>
      </c>
      <c r="N91" s="310">
        <v>6.6013881852498149E-5</v>
      </c>
      <c r="O91" s="314">
        <v>1.5179099827448382E-2</v>
      </c>
      <c r="P91" s="314">
        <v>6.3252871583600757E-3</v>
      </c>
      <c r="Q91" s="314">
        <v>3.3385685134411093E-4</v>
      </c>
    </row>
    <row r="92" spans="1:17" x14ac:dyDescent="0.25">
      <c r="A92" s="85">
        <v>40210</v>
      </c>
      <c r="B92" s="311">
        <v>-2.9392316104402606E-2</v>
      </c>
      <c r="C92" s="311">
        <v>-5.0902414299349712E-2</v>
      </c>
      <c r="D92" s="311">
        <v>2.1510098194947071E-2</v>
      </c>
      <c r="E92" s="311">
        <v>1.4244409457902887E-2</v>
      </c>
      <c r="F92" s="311">
        <v>2.6839408421855768E-2</v>
      </c>
      <c r="G92" s="311">
        <v>-1.7905783031322897E-4</v>
      </c>
      <c r="H92" s="311">
        <v>-1.2136717963687678E-2</v>
      </c>
      <c r="I92" s="311">
        <v>-2.7922316995196818E-4</v>
      </c>
      <c r="J92" s="311">
        <v>7.2656887370441837E-3</v>
      </c>
      <c r="K92" s="311">
        <v>5.2093768953470213E-3</v>
      </c>
      <c r="L92" s="311">
        <v>1.027576094148746E-3</v>
      </c>
      <c r="M92" s="311">
        <v>9.6134485250545928E-4</v>
      </c>
      <c r="N92" s="311">
        <v>6.7390895042956841E-5</v>
      </c>
      <c r="O92" s="315">
        <v>1.4523632627854862E-2</v>
      </c>
      <c r="P92" s="315">
        <v>6.236952989495767E-3</v>
      </c>
      <c r="Q92" s="315">
        <v>7.4951257759644791E-4</v>
      </c>
    </row>
    <row r="93" spans="1:17" x14ac:dyDescent="0.25">
      <c r="A93" s="84">
        <v>40238</v>
      </c>
      <c r="B93" s="310">
        <v>-3.1991827177143196E-2</v>
      </c>
      <c r="C93" s="310">
        <v>-5.0795933683778091E-2</v>
      </c>
      <c r="D93" s="310">
        <v>1.8804106506634884E-2</v>
      </c>
      <c r="E93" s="310">
        <v>1.1404726180650405E-2</v>
      </c>
      <c r="F93" s="310">
        <v>2.4685804850199364E-2</v>
      </c>
      <c r="G93" s="310">
        <v>-1.7714792958165593E-4</v>
      </c>
      <c r="H93" s="310">
        <v>-1.3001485304608462E-2</v>
      </c>
      <c r="I93" s="310">
        <v>-1.0244543535884092E-4</v>
      </c>
      <c r="J93" s="310">
        <v>7.3993803259844804E-3</v>
      </c>
      <c r="K93" s="310">
        <v>5.4068209615842832E-3</v>
      </c>
      <c r="L93" s="310">
        <v>1.0624573641051986E-3</v>
      </c>
      <c r="M93" s="310">
        <v>8.7791706652149944E-4</v>
      </c>
      <c r="N93" s="310">
        <v>5.2184933773497998E-5</v>
      </c>
      <c r="O93" s="314">
        <v>1.1507171616009245E-2</v>
      </c>
      <c r="P93" s="314">
        <v>6.4692783256894816E-3</v>
      </c>
      <c r="Q93" s="314">
        <v>8.2765656493615652E-4</v>
      </c>
    </row>
    <row r="94" spans="1:17" x14ac:dyDescent="0.25">
      <c r="A94" s="85">
        <v>40269</v>
      </c>
      <c r="B94" s="311">
        <v>-2.9608029118028942E-2</v>
      </c>
      <c r="C94" s="311">
        <v>-5.055407117939071E-2</v>
      </c>
      <c r="D94" s="311">
        <v>2.0946042061361764E-2</v>
      </c>
      <c r="E94" s="311">
        <v>1.3163365724345667E-2</v>
      </c>
      <c r="F94" s="311">
        <v>2.5945614915517109E-2</v>
      </c>
      <c r="G94" s="311">
        <v>-1.7980768117486023E-4</v>
      </c>
      <c r="H94" s="311">
        <v>-1.2800465174514539E-2</v>
      </c>
      <c r="I94" s="311">
        <v>1.9802366451795146E-4</v>
      </c>
      <c r="J94" s="311">
        <v>7.7826763370161004E-3</v>
      </c>
      <c r="K94" s="311">
        <v>5.7837506763693987E-3</v>
      </c>
      <c r="L94" s="311">
        <v>1.111889917177024E-3</v>
      </c>
      <c r="M94" s="311">
        <v>8.485916008857886E-4</v>
      </c>
      <c r="N94" s="311">
        <v>3.8444142583889309E-5</v>
      </c>
      <c r="O94" s="315">
        <v>1.296534205982771E-2</v>
      </c>
      <c r="P94" s="315">
        <v>6.8956405935464227E-3</v>
      </c>
      <c r="Q94" s="315">
        <v>1.0850594079876293E-3</v>
      </c>
    </row>
    <row r="95" spans="1:17" x14ac:dyDescent="0.25">
      <c r="A95" s="84">
        <v>40299</v>
      </c>
      <c r="B95" s="310">
        <v>-3.068070821409263E-2</v>
      </c>
      <c r="C95" s="310">
        <v>-5.0889316670477004E-2</v>
      </c>
      <c r="D95" s="310">
        <v>2.0208608456384381E-2</v>
      </c>
      <c r="E95" s="310">
        <v>1.2932689662128285E-2</v>
      </c>
      <c r="F95" s="310">
        <v>2.5239632889282521E-2</v>
      </c>
      <c r="G95" s="310">
        <v>-1.8183087114509113E-4</v>
      </c>
      <c r="H95" s="310">
        <v>-1.2586735078152087E-2</v>
      </c>
      <c r="I95" s="310">
        <v>4.6162272214294556E-4</v>
      </c>
      <c r="J95" s="310">
        <v>7.2759187942560977E-3</v>
      </c>
      <c r="K95" s="310">
        <v>5.2328168222959218E-3</v>
      </c>
      <c r="L95" s="310">
        <v>1.0800146429605258E-3</v>
      </c>
      <c r="M95" s="310">
        <v>9.0635304728064288E-4</v>
      </c>
      <c r="N95" s="310">
        <v>5.6734281719006795E-5</v>
      </c>
      <c r="O95" s="314">
        <v>1.2471066939985342E-2</v>
      </c>
      <c r="P95" s="314">
        <v>6.3128314652564476E-3</v>
      </c>
      <c r="Q95" s="314">
        <v>1.4247100511425952E-3</v>
      </c>
    </row>
    <row r="96" spans="1:17" x14ac:dyDescent="0.25">
      <c r="A96" s="85">
        <v>40330</v>
      </c>
      <c r="B96" s="311">
        <v>-3.1232522722950854E-2</v>
      </c>
      <c r="C96" s="311">
        <v>-5.0858848239762534E-2</v>
      </c>
      <c r="D96" s="311">
        <v>1.9626325516811691E-2</v>
      </c>
      <c r="E96" s="311">
        <v>1.2913111797972634E-2</v>
      </c>
      <c r="F96" s="311">
        <v>2.5289641942952037E-2</v>
      </c>
      <c r="G96" s="311">
        <v>-1.9208856428376387E-4</v>
      </c>
      <c r="H96" s="311">
        <v>-1.2261047805410661E-2</v>
      </c>
      <c r="I96" s="311">
        <v>7.6606224715020861E-5</v>
      </c>
      <c r="J96" s="311">
        <v>6.7132137188390586E-3</v>
      </c>
      <c r="K96" s="311">
        <v>4.9336138416690824E-3</v>
      </c>
      <c r="L96" s="311">
        <v>1.0712185415288563E-3</v>
      </c>
      <c r="M96" s="311">
        <v>6.8289231126347967E-4</v>
      </c>
      <c r="N96" s="311">
        <v>2.5489024377639311E-5</v>
      </c>
      <c r="O96" s="315">
        <v>1.2836505573257611E-2</v>
      </c>
      <c r="P96" s="315">
        <v>6.0048323831979385E-3</v>
      </c>
      <c r="Q96" s="315">
        <v>7.8498756035613986E-4</v>
      </c>
    </row>
    <row r="97" spans="1:17" x14ac:dyDescent="0.25">
      <c r="A97" s="84">
        <v>40360</v>
      </c>
      <c r="B97" s="310">
        <v>-3.1244221172054207E-2</v>
      </c>
      <c r="C97" s="310">
        <v>-5.037561428571298E-2</v>
      </c>
      <c r="D97" s="310">
        <v>1.9131393113658794E-2</v>
      </c>
      <c r="E97" s="310">
        <v>1.2501309015376869E-2</v>
      </c>
      <c r="F97" s="310">
        <v>2.4519129433373959E-2</v>
      </c>
      <c r="G97" s="310">
        <v>-1.847430716121492E-4</v>
      </c>
      <c r="H97" s="310">
        <v>-1.1958504140081679E-2</v>
      </c>
      <c r="I97" s="310">
        <v>1.2542679369673785E-4</v>
      </c>
      <c r="J97" s="310">
        <v>6.6300840982819239E-3</v>
      </c>
      <c r="K97" s="310">
        <v>4.7382830401447021E-3</v>
      </c>
      <c r="L97" s="310">
        <v>1.1756966883610153E-3</v>
      </c>
      <c r="M97" s="310">
        <v>6.5614630344764139E-4</v>
      </c>
      <c r="N97" s="310">
        <v>5.995806632856586E-5</v>
      </c>
      <c r="O97" s="314">
        <v>1.2375882221680132E-2</v>
      </c>
      <c r="P97" s="314">
        <v>5.9139797285057173E-3</v>
      </c>
      <c r="Q97" s="314">
        <v>8.415311634729451E-4</v>
      </c>
    </row>
    <row r="98" spans="1:17" x14ac:dyDescent="0.25">
      <c r="A98" s="85">
        <v>40391</v>
      </c>
      <c r="B98" s="311">
        <v>-3.1589622829920561E-2</v>
      </c>
      <c r="C98" s="311">
        <v>-5.038375306025878E-2</v>
      </c>
      <c r="D98" s="311">
        <v>1.8794130230338227E-2</v>
      </c>
      <c r="E98" s="311">
        <v>1.2180807269197888E-2</v>
      </c>
      <c r="F98" s="311">
        <v>2.4137906076142582E-2</v>
      </c>
      <c r="G98" s="311">
        <v>-1.9070806260880165E-4</v>
      </c>
      <c r="H98" s="311">
        <v>-1.1857530278774059E-2</v>
      </c>
      <c r="I98" s="311">
        <v>9.1139534438171123E-5</v>
      </c>
      <c r="J98" s="311">
        <v>6.6133229611403397E-3</v>
      </c>
      <c r="K98" s="311">
        <v>4.7642694476888944E-3</v>
      </c>
      <c r="L98" s="311">
        <v>1.1250296719198297E-3</v>
      </c>
      <c r="M98" s="311">
        <v>7.1713819712300648E-4</v>
      </c>
      <c r="N98" s="311">
        <v>6.8856444086085143E-6</v>
      </c>
      <c r="O98" s="315">
        <v>1.2089667734759722E-2</v>
      </c>
      <c r="P98" s="315">
        <v>5.8892991196087246E-3</v>
      </c>
      <c r="Q98" s="315">
        <v>8.1516337596978605E-4</v>
      </c>
    </row>
    <row r="99" spans="1:17" x14ac:dyDescent="0.25">
      <c r="A99" s="84">
        <v>40422</v>
      </c>
      <c r="B99" s="310">
        <v>-2.2055222867892472E-2</v>
      </c>
      <c r="C99" s="310">
        <v>-4.9564336355058719E-2</v>
      </c>
      <c r="D99" s="310">
        <v>2.7509113487166253E-2</v>
      </c>
      <c r="E99" s="310">
        <v>2.0932884589905623E-2</v>
      </c>
      <c r="F99" s="310">
        <v>3.2779158773406453E-2</v>
      </c>
      <c r="G99" s="310">
        <v>-1.68109699970636E-4</v>
      </c>
      <c r="H99" s="310">
        <v>-1.1710368438675935E-2</v>
      </c>
      <c r="I99" s="310">
        <v>3.2203955145742544E-5</v>
      </c>
      <c r="J99" s="310">
        <v>6.5762288972606329E-3</v>
      </c>
      <c r="K99" s="310">
        <v>4.6212561333664913E-3</v>
      </c>
      <c r="L99" s="310">
        <v>1.1742845870730235E-3</v>
      </c>
      <c r="M99" s="310">
        <v>7.4855181551194906E-4</v>
      </c>
      <c r="N99" s="310">
        <v>3.2136361309168245E-5</v>
      </c>
      <c r="O99" s="314">
        <v>2.0900680634759881E-2</v>
      </c>
      <c r="P99" s="314">
        <v>5.7955407204395145E-3</v>
      </c>
      <c r="Q99" s="314">
        <v>8.1289213196685981E-4</v>
      </c>
    </row>
    <row r="100" spans="1:17" x14ac:dyDescent="0.25">
      <c r="A100" s="85">
        <v>40452</v>
      </c>
      <c r="B100" s="311">
        <v>-2.3165534627015458E-2</v>
      </c>
      <c r="C100" s="311">
        <v>-4.9300777988883576E-2</v>
      </c>
      <c r="D100" s="311">
        <v>2.6135243361868135E-2</v>
      </c>
      <c r="E100" s="311">
        <v>1.9484244582910232E-2</v>
      </c>
      <c r="F100" s="311">
        <v>3.1167983800468719E-2</v>
      </c>
      <c r="G100" s="311">
        <v>-1.7882764050896165E-4</v>
      </c>
      <c r="H100" s="311">
        <v>-1.1418706705642843E-2</v>
      </c>
      <c r="I100" s="311">
        <v>-8.6204871406685217E-5</v>
      </c>
      <c r="J100" s="311">
        <v>6.6509987789579025E-3</v>
      </c>
      <c r="K100" s="311">
        <v>4.7458644878715104E-3</v>
      </c>
      <c r="L100" s="311">
        <v>1.113824910997733E-3</v>
      </c>
      <c r="M100" s="311">
        <v>7.7010359419280028E-4</v>
      </c>
      <c r="N100" s="311">
        <v>2.1205785895858954E-5</v>
      </c>
      <c r="O100" s="315">
        <v>1.9570449454316914E-2</v>
      </c>
      <c r="P100" s="315">
        <v>5.8596893988692436E-3</v>
      </c>
      <c r="Q100" s="315">
        <v>7.0510450868197406E-4</v>
      </c>
    </row>
    <row r="101" spans="1:17" x14ac:dyDescent="0.25">
      <c r="A101" s="84">
        <v>40483</v>
      </c>
      <c r="B101" s="310">
        <v>-2.581152023668367E-2</v>
      </c>
      <c r="C101" s="310">
        <v>-4.9486483336615782E-2</v>
      </c>
      <c r="D101" s="310">
        <v>2.3674963099932115E-2</v>
      </c>
      <c r="E101" s="310">
        <v>1.6779572083962319E-2</v>
      </c>
      <c r="F101" s="310">
        <v>2.874958510348392E-2</v>
      </c>
      <c r="G101" s="310">
        <v>-1.9274793105839943E-4</v>
      </c>
      <c r="H101" s="310">
        <v>-1.1605695330653271E-2</v>
      </c>
      <c r="I101" s="310">
        <v>-1.7156975780992459E-4</v>
      </c>
      <c r="J101" s="310">
        <v>6.8953910159697965E-3</v>
      </c>
      <c r="K101" s="310">
        <v>4.9576511990465279E-3</v>
      </c>
      <c r="L101" s="310">
        <v>1.208359522631964E-3</v>
      </c>
      <c r="M101" s="310">
        <v>6.9073346208053791E-4</v>
      </c>
      <c r="N101" s="310">
        <v>3.8646832210766312E-5</v>
      </c>
      <c r="O101" s="314">
        <v>1.6951141841772249E-2</v>
      </c>
      <c r="P101" s="314">
        <v>6.1660107216784917E-3</v>
      </c>
      <c r="Q101" s="314">
        <v>5.5781053648137956E-4</v>
      </c>
    </row>
    <row r="102" spans="1:17" x14ac:dyDescent="0.25">
      <c r="A102" s="85">
        <v>40513</v>
      </c>
      <c r="B102" s="311">
        <v>-2.4106255204233807E-2</v>
      </c>
      <c r="C102" s="311">
        <v>-5.0277136280515979E-2</v>
      </c>
      <c r="D102" s="311">
        <v>2.6170881076282178E-2</v>
      </c>
      <c r="E102" s="311">
        <v>2.0098494892284671E-2</v>
      </c>
      <c r="F102" s="311">
        <v>3.143026163760608E-2</v>
      </c>
      <c r="G102" s="311">
        <v>-1.3379087774128968E-4</v>
      </c>
      <c r="H102" s="311">
        <v>-1.1037501297085563E-2</v>
      </c>
      <c r="I102" s="311">
        <v>-1.6047457049456071E-4</v>
      </c>
      <c r="J102" s="311">
        <v>6.072386183997509E-3</v>
      </c>
      <c r="K102" s="311">
        <v>4.3647535864326714E-3</v>
      </c>
      <c r="L102" s="311">
        <v>9.4553895978295374E-4</v>
      </c>
      <c r="M102" s="311">
        <v>7.0520432112279314E-4</v>
      </c>
      <c r="N102" s="311">
        <v>5.6889316659091564E-5</v>
      </c>
      <c r="O102" s="315">
        <v>2.0258969462779226E-2</v>
      </c>
      <c r="P102" s="315">
        <v>5.3102925462156251E-3</v>
      </c>
      <c r="Q102" s="315">
        <v>6.01619067287324E-4</v>
      </c>
    </row>
    <row r="103" spans="1:17" x14ac:dyDescent="0.25">
      <c r="A103" s="84">
        <v>40544</v>
      </c>
      <c r="B103" s="310">
        <v>-2.4721554384556355E-2</v>
      </c>
      <c r="C103" s="310">
        <v>-5.102055848726559E-2</v>
      </c>
      <c r="D103" s="310">
        <v>2.6299004102709255E-2</v>
      </c>
      <c r="E103" s="310">
        <v>1.9972057027458717E-2</v>
      </c>
      <c r="F103" s="310">
        <v>3.0999068099828834E-2</v>
      </c>
      <c r="G103" s="310">
        <v>-1.6197064942234527E-4</v>
      </c>
      <c r="H103" s="310">
        <v>-1.0738266448141435E-2</v>
      </c>
      <c r="I103" s="310">
        <v>-1.2677397480633396E-4</v>
      </c>
      <c r="J103" s="310">
        <v>6.3269470752505344E-3</v>
      </c>
      <c r="K103" s="310">
        <v>4.8416004642564073E-3</v>
      </c>
      <c r="L103" s="310">
        <v>8.6973896720038814E-4</v>
      </c>
      <c r="M103" s="310">
        <v>5.4542310570464075E-4</v>
      </c>
      <c r="N103" s="310">
        <v>7.0184538089098673E-5</v>
      </c>
      <c r="O103" s="314">
        <v>2.0098831002265054E-2</v>
      </c>
      <c r="P103" s="314">
        <v>5.7113394314567958E-3</v>
      </c>
      <c r="Q103" s="314">
        <v>4.8883366898740544E-4</v>
      </c>
    </row>
    <row r="104" spans="1:17" x14ac:dyDescent="0.25">
      <c r="A104" s="85">
        <v>40575</v>
      </c>
      <c r="B104" s="311">
        <v>-2.4443304640119994E-2</v>
      </c>
      <c r="C104" s="311">
        <v>-5.1606663008021497E-2</v>
      </c>
      <c r="D104" s="311">
        <v>2.7163358367901524E-2</v>
      </c>
      <c r="E104" s="311">
        <v>2.0518528130451331E-2</v>
      </c>
      <c r="F104" s="311">
        <v>3.1329001085836243E-2</v>
      </c>
      <c r="G104" s="311">
        <v>-1.7952238253236504E-4</v>
      </c>
      <c r="H104" s="311">
        <v>-1.0488064392346586E-2</v>
      </c>
      <c r="I104" s="311">
        <v>-1.4288618050596049E-4</v>
      </c>
      <c r="J104" s="311">
        <v>6.6448302374501915E-3</v>
      </c>
      <c r="K104" s="311">
        <v>4.9333263154251452E-3</v>
      </c>
      <c r="L104" s="311">
        <v>1.0997232380273647E-3</v>
      </c>
      <c r="M104" s="311">
        <v>5.376993931437079E-4</v>
      </c>
      <c r="N104" s="311">
        <v>7.4081290853973079E-5</v>
      </c>
      <c r="O104" s="315">
        <v>2.0661414310957291E-2</v>
      </c>
      <c r="P104" s="315">
        <v>6.0330495534525099E-3</v>
      </c>
      <c r="Q104" s="315">
        <v>4.6889450349172051E-4</v>
      </c>
    </row>
    <row r="105" spans="1:17" x14ac:dyDescent="0.25">
      <c r="A105" s="84">
        <v>40603</v>
      </c>
      <c r="B105" s="310">
        <v>-2.1677132754893177E-2</v>
      </c>
      <c r="C105" s="310">
        <v>-5.202031310169531E-2</v>
      </c>
      <c r="D105" s="310">
        <v>3.0343180346802126E-2</v>
      </c>
      <c r="E105" s="310">
        <v>2.3582059791435652E-2</v>
      </c>
      <c r="F105" s="310">
        <v>3.350808760652689E-2</v>
      </c>
      <c r="G105" s="310">
        <v>-1.5165778464711958E-4</v>
      </c>
      <c r="H105" s="310">
        <v>-9.4988354135747584E-3</v>
      </c>
      <c r="I105" s="310">
        <v>-2.7553461686936068E-4</v>
      </c>
      <c r="J105" s="310">
        <v>6.7611205553664774E-3</v>
      </c>
      <c r="K105" s="310">
        <v>5.2388127671221755E-3</v>
      </c>
      <c r="L105" s="310">
        <v>1.0119373173378893E-3</v>
      </c>
      <c r="M105" s="310">
        <v>4.3429399510771279E-4</v>
      </c>
      <c r="N105" s="310">
        <v>7.6076475798700835E-5</v>
      </c>
      <c r="O105" s="314">
        <v>2.3857594408305014E-2</v>
      </c>
      <c r="P105" s="314">
        <v>6.250750084460065E-3</v>
      </c>
      <c r="Q105" s="314">
        <v>2.3483585403705296E-4</v>
      </c>
    </row>
    <row r="106" spans="1:17" x14ac:dyDescent="0.25">
      <c r="A106" s="85">
        <v>40634</v>
      </c>
      <c r="B106" s="311">
        <v>-2.3241117254238296E-2</v>
      </c>
      <c r="C106" s="311">
        <v>-5.2717841060300905E-2</v>
      </c>
      <c r="D106" s="311">
        <v>2.9476723806062598E-2</v>
      </c>
      <c r="E106" s="311">
        <v>2.2972082318084321E-2</v>
      </c>
      <c r="F106" s="311">
        <v>3.3500308958513698E-2</v>
      </c>
      <c r="G106" s="311">
        <v>-1.4296875398363236E-4</v>
      </c>
      <c r="H106" s="311">
        <v>-1.0069869552755748E-2</v>
      </c>
      <c r="I106" s="311">
        <v>-3.1538833368999528E-4</v>
      </c>
      <c r="J106" s="311">
        <v>6.5046414879782778E-3</v>
      </c>
      <c r="K106" s="311">
        <v>4.9971684237660472E-3</v>
      </c>
      <c r="L106" s="311">
        <v>9.454510004958933E-4</v>
      </c>
      <c r="M106" s="311">
        <v>5.0323092760660342E-4</v>
      </c>
      <c r="N106" s="311">
        <v>5.8791136109733978E-5</v>
      </c>
      <c r="O106" s="315">
        <v>2.328747065177432E-2</v>
      </c>
      <c r="P106" s="315">
        <v>5.9426194242619404E-3</v>
      </c>
      <c r="Q106" s="315">
        <v>2.4663373002634212E-4</v>
      </c>
    </row>
    <row r="107" spans="1:17" x14ac:dyDescent="0.25">
      <c r="A107" s="84">
        <v>40664</v>
      </c>
      <c r="B107" s="310">
        <v>-2.2667267020062096E-2</v>
      </c>
      <c r="C107" s="310">
        <v>-5.3490642351998983E-2</v>
      </c>
      <c r="D107" s="310">
        <v>3.0823375331936877E-2</v>
      </c>
      <c r="E107" s="310">
        <v>2.4125028124039473E-2</v>
      </c>
      <c r="F107" s="310">
        <v>3.4476916266357092E-2</v>
      </c>
      <c r="G107" s="310">
        <v>-1.3811010086405644E-4</v>
      </c>
      <c r="H107" s="310">
        <v>-9.9050191424138491E-3</v>
      </c>
      <c r="I107" s="310">
        <v>-3.087588990397172E-4</v>
      </c>
      <c r="J107" s="310">
        <v>6.6983472078974097E-3</v>
      </c>
      <c r="K107" s="310">
        <v>5.2552507424978292E-3</v>
      </c>
      <c r="L107" s="310">
        <v>9.3243982164582144E-4</v>
      </c>
      <c r="M107" s="310">
        <v>4.5519361365538964E-4</v>
      </c>
      <c r="N107" s="310">
        <v>5.5463030098369476E-5</v>
      </c>
      <c r="O107" s="314">
        <v>2.4433787023079186E-2</v>
      </c>
      <c r="P107" s="314">
        <v>6.1876905641436511E-3</v>
      </c>
      <c r="Q107" s="314">
        <v>2.0189774471404191E-4</v>
      </c>
    </row>
    <row r="108" spans="1:17" x14ac:dyDescent="0.25">
      <c r="A108" s="85">
        <v>40695</v>
      </c>
      <c r="B108" s="311">
        <v>-2.0459652248383781E-2</v>
      </c>
      <c r="C108" s="311">
        <v>-5.3603313019296508E-2</v>
      </c>
      <c r="D108" s="311">
        <v>3.3143660770912721E-2</v>
      </c>
      <c r="E108" s="311">
        <v>2.5988449749708972E-2</v>
      </c>
      <c r="F108" s="311">
        <v>3.6015911804785146E-2</v>
      </c>
      <c r="G108" s="311">
        <v>-1.4618556832189747E-4</v>
      </c>
      <c r="H108" s="311">
        <v>-9.5756081892774039E-3</v>
      </c>
      <c r="I108" s="311">
        <v>-3.0566829747687689E-4</v>
      </c>
      <c r="J108" s="311">
        <v>7.155211021203753E-3</v>
      </c>
      <c r="K108" s="311">
        <v>5.5582555579860833E-3</v>
      </c>
      <c r="L108" s="311">
        <v>8.895125905462411E-4</v>
      </c>
      <c r="M108" s="311">
        <v>6.084081754084593E-4</v>
      </c>
      <c r="N108" s="311">
        <v>9.9034697262970304E-5</v>
      </c>
      <c r="O108" s="315">
        <v>2.6294118047185844E-2</v>
      </c>
      <c r="P108" s="315">
        <v>6.4477681485323249E-3</v>
      </c>
      <c r="Q108" s="315">
        <v>4.0177457519455272E-4</v>
      </c>
    </row>
    <row r="109" spans="1:17" x14ac:dyDescent="0.25">
      <c r="A109" s="84">
        <v>40725</v>
      </c>
      <c r="B109" s="310">
        <v>-1.7782113336705398E-2</v>
      </c>
      <c r="C109" s="310">
        <v>-5.3522137008963327E-2</v>
      </c>
      <c r="D109" s="310">
        <v>3.574002367225794E-2</v>
      </c>
      <c r="E109" s="310">
        <v>2.8505708892481659E-2</v>
      </c>
      <c r="F109" s="310">
        <v>3.8010037656864275E-2</v>
      </c>
      <c r="G109" s="310">
        <v>-1.4980230358645633E-4</v>
      </c>
      <c r="H109" s="310">
        <v>-9.3679471879419343E-3</v>
      </c>
      <c r="I109" s="310">
        <v>1.3420727145778498E-5</v>
      </c>
      <c r="J109" s="310">
        <v>7.2343147797762795E-3</v>
      </c>
      <c r="K109" s="310">
        <v>5.6955299801585372E-3</v>
      </c>
      <c r="L109" s="310">
        <v>8.9805250763749659E-4</v>
      </c>
      <c r="M109" s="310">
        <v>5.6181555303523448E-4</v>
      </c>
      <c r="N109" s="310">
        <v>7.8916738945011681E-5</v>
      </c>
      <c r="O109" s="314">
        <v>2.8492288165335881E-2</v>
      </c>
      <c r="P109" s="314">
        <v>6.5935824877960333E-3</v>
      </c>
      <c r="Q109" s="314">
        <v>6.5415301912602464E-4</v>
      </c>
    </row>
    <row r="110" spans="1:17" x14ac:dyDescent="0.25">
      <c r="A110" s="85">
        <v>40756</v>
      </c>
      <c r="B110" s="311">
        <v>-1.9111929780687882E-2</v>
      </c>
      <c r="C110" s="311">
        <v>-5.4342540932967587E-2</v>
      </c>
      <c r="D110" s="311">
        <v>3.5230611152279684E-2</v>
      </c>
      <c r="E110" s="311">
        <v>2.7774889953043704E-2</v>
      </c>
      <c r="F110" s="311">
        <v>3.6932831686044804E-2</v>
      </c>
      <c r="G110" s="311">
        <v>-1.4188425541623365E-4</v>
      </c>
      <c r="H110" s="311">
        <v>-8.9223425077866719E-3</v>
      </c>
      <c r="I110" s="311">
        <v>-9.371496979818729E-5</v>
      </c>
      <c r="J110" s="311">
        <v>7.4557211992359804E-3</v>
      </c>
      <c r="K110" s="311">
        <v>6.0037584884236042E-3</v>
      </c>
      <c r="L110" s="311">
        <v>8.5095348712053921E-4</v>
      </c>
      <c r="M110" s="311">
        <v>5.1172301161941426E-4</v>
      </c>
      <c r="N110" s="311">
        <v>8.9286212072422691E-5</v>
      </c>
      <c r="O110" s="315">
        <v>2.7868604922841898E-2</v>
      </c>
      <c r="P110" s="315">
        <v>6.8547119755441432E-3</v>
      </c>
      <c r="Q110" s="315">
        <v>5.0729425389364963E-4</v>
      </c>
    </row>
    <row r="111" spans="1:17" x14ac:dyDescent="0.25">
      <c r="A111" s="84">
        <v>40787</v>
      </c>
      <c r="B111" s="310">
        <v>-2.3928471573174792E-2</v>
      </c>
      <c r="C111" s="310">
        <v>-5.421070582734662E-2</v>
      </c>
      <c r="D111" s="310">
        <v>3.02822342541718E-2</v>
      </c>
      <c r="E111" s="310">
        <v>2.2880841997732146E-2</v>
      </c>
      <c r="F111" s="310">
        <v>3.2133744900438646E-2</v>
      </c>
      <c r="G111" s="310">
        <v>-1.599951396054166E-4</v>
      </c>
      <c r="H111" s="310">
        <v>-8.8953947463528311E-3</v>
      </c>
      <c r="I111" s="310">
        <v>-1.9751301674825222E-4</v>
      </c>
      <c r="J111" s="310">
        <v>7.4013922564396565E-3</v>
      </c>
      <c r="K111" s="310">
        <v>6.1742627996334591E-3</v>
      </c>
      <c r="L111" s="310">
        <v>7.4984302336792612E-4</v>
      </c>
      <c r="M111" s="310">
        <v>3.9421774064130061E-4</v>
      </c>
      <c r="N111" s="310">
        <v>8.3068692796971129E-5</v>
      </c>
      <c r="O111" s="314">
        <v>2.3078355014480401E-2</v>
      </c>
      <c r="P111" s="314">
        <v>6.9241058230013856E-3</v>
      </c>
      <c r="Q111" s="314">
        <v>2.7977341669001949E-4</v>
      </c>
    </row>
    <row r="112" spans="1:17" x14ac:dyDescent="0.25">
      <c r="A112" s="85">
        <v>40817</v>
      </c>
      <c r="B112" s="311">
        <v>-2.3729906924395069E-2</v>
      </c>
      <c r="C112" s="311">
        <v>-5.474858238669842E-2</v>
      </c>
      <c r="D112" s="311">
        <v>3.1018675462303354E-2</v>
      </c>
      <c r="E112" s="311">
        <v>2.3772649472083199E-2</v>
      </c>
      <c r="F112" s="311">
        <v>3.264285131944214E-2</v>
      </c>
      <c r="G112" s="311">
        <v>-1.4822309149191404E-4</v>
      </c>
      <c r="H112" s="311">
        <v>-8.6293510044270563E-3</v>
      </c>
      <c r="I112" s="311">
        <v>-9.2627751439969676E-5</v>
      </c>
      <c r="J112" s="311">
        <v>7.2460259902201504E-3</v>
      </c>
      <c r="K112" s="311">
        <v>6.0871755064790742E-3</v>
      </c>
      <c r="L112" s="311">
        <v>7.1633532774467452E-4</v>
      </c>
      <c r="M112" s="311">
        <v>3.009235641996471E-4</v>
      </c>
      <c r="N112" s="311">
        <v>1.4159159179675461E-4</v>
      </c>
      <c r="O112" s="315">
        <v>2.3865277223523169E-2</v>
      </c>
      <c r="P112" s="315">
        <v>6.8035108342237487E-3</v>
      </c>
      <c r="Q112" s="315">
        <v>3.4988740455643203E-4</v>
      </c>
    </row>
    <row r="113" spans="1:17" x14ac:dyDescent="0.25">
      <c r="A113" s="84">
        <v>40848</v>
      </c>
      <c r="B113" s="310">
        <v>-2.2581373488025164E-2</v>
      </c>
      <c r="C113" s="310">
        <v>-5.4292619725043269E-2</v>
      </c>
      <c r="D113" s="310">
        <v>3.1711246237018091E-2</v>
      </c>
      <c r="E113" s="310">
        <v>2.4479320894917202E-2</v>
      </c>
      <c r="F113" s="310">
        <v>3.3067763877214752E-2</v>
      </c>
      <c r="G113" s="310">
        <v>-1.4359565147763955E-4</v>
      </c>
      <c r="H113" s="310">
        <v>-8.5153340423896745E-3</v>
      </c>
      <c r="I113" s="310">
        <v>7.0486711569756394E-5</v>
      </c>
      <c r="J113" s="310">
        <v>7.2319253421008912E-3</v>
      </c>
      <c r="K113" s="310">
        <v>6.17037156468676E-3</v>
      </c>
      <c r="L113" s="310">
        <v>6.3761775183768785E-4</v>
      </c>
      <c r="M113" s="310">
        <v>2.9884115113126613E-4</v>
      </c>
      <c r="N113" s="310">
        <v>1.2509487444517756E-4</v>
      </c>
      <c r="O113" s="314">
        <v>2.4408834183347439E-2</v>
      </c>
      <c r="P113" s="314">
        <v>6.8079893165244477E-3</v>
      </c>
      <c r="Q113" s="314">
        <v>4.944227371462001E-4</v>
      </c>
    </row>
    <row r="114" spans="1:17" x14ac:dyDescent="0.25">
      <c r="A114" s="85">
        <v>40878</v>
      </c>
      <c r="B114" s="311">
        <v>-2.4669424086251186E-2</v>
      </c>
      <c r="C114" s="311">
        <v>-5.4079672703821725E-2</v>
      </c>
      <c r="D114" s="311">
        <v>2.9410248617570529E-2</v>
      </c>
      <c r="E114" s="311">
        <v>2.1390859626905113E-2</v>
      </c>
      <c r="F114" s="311">
        <v>2.9506878824884574E-2</v>
      </c>
      <c r="G114" s="311">
        <v>-1.2603242491629683E-4</v>
      </c>
      <c r="H114" s="311">
        <v>-8.1223051066565931E-3</v>
      </c>
      <c r="I114" s="311">
        <v>1.3231833359343548E-4</v>
      </c>
      <c r="J114" s="311">
        <v>8.0193889906654148E-3</v>
      </c>
      <c r="K114" s="311">
        <v>6.774825877767566E-3</v>
      </c>
      <c r="L114" s="311">
        <v>7.5715584016160643E-4</v>
      </c>
      <c r="M114" s="311">
        <v>3.7734053052707473E-4</v>
      </c>
      <c r="N114" s="311">
        <v>1.1006674220916866E-4</v>
      </c>
      <c r="O114" s="315">
        <v>2.1258541293311683E-2</v>
      </c>
      <c r="P114" s="315">
        <v>7.5319817179291728E-3</v>
      </c>
      <c r="Q114" s="315">
        <v>6.1972560632967896E-4</v>
      </c>
    </row>
    <row r="115" spans="1:17" x14ac:dyDescent="0.25">
      <c r="A115" s="84">
        <v>40909</v>
      </c>
      <c r="B115" s="310">
        <v>-2.2688782565705376E-2</v>
      </c>
      <c r="C115" s="310">
        <v>-5.3743964234869261E-2</v>
      </c>
      <c r="D115" s="310">
        <v>3.1055181669163889E-2</v>
      </c>
      <c r="E115" s="310">
        <v>2.2795051713812475E-2</v>
      </c>
      <c r="F115" s="310">
        <v>3.0704107870455695E-2</v>
      </c>
      <c r="G115" s="310">
        <v>-9.9364795373906541E-5</v>
      </c>
      <c r="H115" s="310">
        <v>-8.0551831110765998E-3</v>
      </c>
      <c r="I115" s="310">
        <v>2.4549174980728297E-4</v>
      </c>
      <c r="J115" s="310">
        <v>8.2601299553514175E-3</v>
      </c>
      <c r="K115" s="310">
        <v>6.9056342954811507E-3</v>
      </c>
      <c r="L115" s="310">
        <v>7.3367682114274001E-4</v>
      </c>
      <c r="M115" s="310">
        <v>5.3457814649619231E-4</v>
      </c>
      <c r="N115" s="310">
        <v>8.6240692231333819E-5</v>
      </c>
      <c r="O115" s="314">
        <v>2.2549559964005188E-2</v>
      </c>
      <c r="P115" s="314">
        <v>7.6393111166238904E-3</v>
      </c>
      <c r="Q115" s="314">
        <v>8.6631058853480901E-4</v>
      </c>
    </row>
    <row r="116" spans="1:17" x14ac:dyDescent="0.25">
      <c r="A116" s="85">
        <v>40940</v>
      </c>
      <c r="B116" s="311">
        <v>-2.1970818863350242E-2</v>
      </c>
      <c r="C116" s="311">
        <v>-5.3157555364709459E-2</v>
      </c>
      <c r="D116" s="311">
        <v>3.1186736501359211E-2</v>
      </c>
      <c r="E116" s="311">
        <v>2.3146218523949411E-2</v>
      </c>
      <c r="F116" s="311">
        <v>3.1498773139754258E-2</v>
      </c>
      <c r="G116" s="311">
        <v>-8.1117212442789044E-5</v>
      </c>
      <c r="H116" s="311">
        <v>-8.4071860263792309E-3</v>
      </c>
      <c r="I116" s="311">
        <v>1.3574862301717454E-4</v>
      </c>
      <c r="J116" s="311">
        <v>8.0405179774097994E-3</v>
      </c>
      <c r="K116" s="311">
        <v>7.0152470531146382E-3</v>
      </c>
      <c r="L116" s="311">
        <v>6.49383560570163E-4</v>
      </c>
      <c r="M116" s="311">
        <v>2.8594407589154083E-4</v>
      </c>
      <c r="N116" s="311">
        <v>8.9943287833457145E-5</v>
      </c>
      <c r="O116" s="315">
        <v>2.3010469900932237E-2</v>
      </c>
      <c r="P116" s="315">
        <v>7.6646306136848013E-3</v>
      </c>
      <c r="Q116" s="315">
        <v>5.1163598674217254E-4</v>
      </c>
    </row>
    <row r="117" spans="1:17" x14ac:dyDescent="0.25">
      <c r="A117" s="84">
        <v>40969</v>
      </c>
      <c r="B117" s="310">
        <v>-2.2559107580470469E-2</v>
      </c>
      <c r="C117" s="310">
        <v>-5.2724231001441905E-2</v>
      </c>
      <c r="D117" s="310">
        <v>3.016512342097143E-2</v>
      </c>
      <c r="E117" s="310">
        <v>2.2444758789995876E-2</v>
      </c>
      <c r="F117" s="310">
        <v>3.0389366487326062E-2</v>
      </c>
      <c r="G117" s="310">
        <v>-9.1943181344168683E-5</v>
      </c>
      <c r="H117" s="310">
        <v>-8.0160550098981476E-3</v>
      </c>
      <c r="I117" s="310">
        <v>1.6339049391212175E-4</v>
      </c>
      <c r="J117" s="310">
        <v>7.7203646309755561E-3</v>
      </c>
      <c r="K117" s="310">
        <v>6.5541633379363482E-3</v>
      </c>
      <c r="L117" s="310">
        <v>6.864649762815E-4</v>
      </c>
      <c r="M117" s="310">
        <v>3.9190103755504702E-4</v>
      </c>
      <c r="N117" s="310">
        <v>8.7835279202661318E-5</v>
      </c>
      <c r="O117" s="314">
        <v>2.2281368296083744E-2</v>
      </c>
      <c r="P117" s="314">
        <v>7.2406283142178486E-3</v>
      </c>
      <c r="Q117" s="314">
        <v>6.4312681066983003E-4</v>
      </c>
    </row>
    <row r="118" spans="1:17" x14ac:dyDescent="0.25">
      <c r="A118" s="85">
        <v>41000</v>
      </c>
      <c r="B118" s="311">
        <v>-2.2701468319212794E-2</v>
      </c>
      <c r="C118" s="311">
        <v>-5.1801298353532615E-2</v>
      </c>
      <c r="D118" s="311">
        <v>2.9099830034319828E-2</v>
      </c>
      <c r="E118" s="311">
        <v>2.1467329809291294E-2</v>
      </c>
      <c r="F118" s="311">
        <v>2.9252234774901423E-2</v>
      </c>
      <c r="G118" s="311">
        <v>-9.6735142838734169E-5</v>
      </c>
      <c r="H118" s="311">
        <v>-7.8654861431173128E-3</v>
      </c>
      <c r="I118" s="311">
        <v>1.773163203459214E-4</v>
      </c>
      <c r="J118" s="311">
        <v>7.6325002250285327E-3</v>
      </c>
      <c r="K118" s="311">
        <v>6.4810304002570311E-3</v>
      </c>
      <c r="L118" s="311">
        <v>7.3773833139888657E-4</v>
      </c>
      <c r="M118" s="311">
        <v>3.0598796716106529E-4</v>
      </c>
      <c r="N118" s="311">
        <v>1.0774352621154946E-4</v>
      </c>
      <c r="O118" s="315">
        <v>2.1290013488945374E-2</v>
      </c>
      <c r="P118" s="315">
        <v>7.2187687316559177E-3</v>
      </c>
      <c r="Q118" s="315">
        <v>5.9104781371853616E-4</v>
      </c>
    </row>
    <row r="119" spans="1:17" x14ac:dyDescent="0.25">
      <c r="A119" s="84">
        <v>41030</v>
      </c>
      <c r="B119" s="310">
        <v>-2.2834895385878837E-2</v>
      </c>
      <c r="C119" s="310">
        <v>-5.0648568596016866E-2</v>
      </c>
      <c r="D119" s="310">
        <v>2.7813673210138022E-2</v>
      </c>
      <c r="E119" s="310">
        <v>2.0572970482384788E-2</v>
      </c>
      <c r="F119" s="310">
        <v>2.8441889719274652E-2</v>
      </c>
      <c r="G119" s="310">
        <v>-1.0956057045471434E-4</v>
      </c>
      <c r="H119" s="310">
        <v>-7.8392982070455905E-3</v>
      </c>
      <c r="I119" s="310">
        <v>7.9939540610438192E-5</v>
      </c>
      <c r="J119" s="310">
        <v>7.2407027277532369E-3</v>
      </c>
      <c r="K119" s="310">
        <v>6.1289199234910519E-3</v>
      </c>
      <c r="L119" s="310">
        <v>6.9930591418451867E-4</v>
      </c>
      <c r="M119" s="310">
        <v>3.0981797080415207E-4</v>
      </c>
      <c r="N119" s="310">
        <v>1.0265891927351414E-4</v>
      </c>
      <c r="O119" s="314">
        <v>2.0493030941774348E-2</v>
      </c>
      <c r="P119" s="314">
        <v>6.8282258376755707E-3</v>
      </c>
      <c r="Q119" s="314">
        <v>4.924164306881044E-4</v>
      </c>
    </row>
    <row r="120" spans="1:17" x14ac:dyDescent="0.25">
      <c r="A120" s="85">
        <v>41061</v>
      </c>
      <c r="B120" s="311">
        <v>-2.4374007737377249E-2</v>
      </c>
      <c r="C120" s="311">
        <v>-4.9709062640473888E-2</v>
      </c>
      <c r="D120" s="311">
        <v>2.5335054903096624E-2</v>
      </c>
      <c r="E120" s="311">
        <v>1.8931749909506575E-2</v>
      </c>
      <c r="F120" s="311">
        <v>2.6768810566338813E-2</v>
      </c>
      <c r="G120" s="311">
        <v>-1.0183380860698681E-4</v>
      </c>
      <c r="H120" s="311">
        <v>-7.9768192891247307E-3</v>
      </c>
      <c r="I120" s="311">
        <v>2.4159244089947798E-4</v>
      </c>
      <c r="J120" s="311">
        <v>6.4033049935900491E-3</v>
      </c>
      <c r="K120" s="311">
        <v>5.5567213628203464E-3</v>
      </c>
      <c r="L120" s="311">
        <v>4.8266265845810783E-4</v>
      </c>
      <c r="M120" s="311">
        <v>2.8644144826578822E-4</v>
      </c>
      <c r="N120" s="311">
        <v>7.7479524045806676E-5</v>
      </c>
      <c r="O120" s="315">
        <v>1.8690157468607096E-2</v>
      </c>
      <c r="P120" s="315">
        <v>6.0393840212784539E-3</v>
      </c>
      <c r="Q120" s="315">
        <v>6.055134132110728E-4</v>
      </c>
    </row>
    <row r="121" spans="1:17" x14ac:dyDescent="0.25">
      <c r="A121" s="84">
        <v>41091</v>
      </c>
      <c r="B121" s="310">
        <v>-2.5634493988477405E-2</v>
      </c>
      <c r="C121" s="310">
        <v>-4.8963170741420509E-2</v>
      </c>
      <c r="D121" s="310">
        <v>2.3328676752943079E-2</v>
      </c>
      <c r="E121" s="310">
        <v>1.7005088217161402E-2</v>
      </c>
      <c r="F121" s="310">
        <v>2.5095072708995188E-2</v>
      </c>
      <c r="G121" s="310">
        <v>-9.3847833725806435E-5</v>
      </c>
      <c r="H121" s="310">
        <v>-8.0115506690927804E-3</v>
      </c>
      <c r="I121" s="310">
        <v>1.5414010984799315E-5</v>
      </c>
      <c r="J121" s="310">
        <v>6.3235885357816792E-3</v>
      </c>
      <c r="K121" s="310">
        <v>5.3191163568718017E-3</v>
      </c>
      <c r="L121" s="310">
        <v>5.3160800896379199E-4</v>
      </c>
      <c r="M121" s="310">
        <v>3.9790218599591675E-4</v>
      </c>
      <c r="N121" s="310">
        <v>7.4961983950168375E-5</v>
      </c>
      <c r="O121" s="314">
        <v>1.6989674206176603E-2</v>
      </c>
      <c r="P121" s="314">
        <v>5.8507243658355934E-3</v>
      </c>
      <c r="Q121" s="314">
        <v>4.8827818093088445E-4</v>
      </c>
    </row>
    <row r="122" spans="1:17" x14ac:dyDescent="0.25">
      <c r="A122" s="85">
        <v>41122</v>
      </c>
      <c r="B122" s="311">
        <v>-2.51848192406165E-2</v>
      </c>
      <c r="C122" s="311">
        <v>-4.7960195463285699E-2</v>
      </c>
      <c r="D122" s="311">
        <v>2.2775376222669168E-2</v>
      </c>
      <c r="E122" s="311">
        <v>1.6741432534170909E-2</v>
      </c>
      <c r="F122" s="311">
        <v>2.4899248947872675E-2</v>
      </c>
      <c r="G122" s="311">
        <v>-9.9536857937260572E-5</v>
      </c>
      <c r="H122" s="311">
        <v>-8.1528027493361008E-3</v>
      </c>
      <c r="I122" s="311">
        <v>9.4523193571595062E-5</v>
      </c>
      <c r="J122" s="311">
        <v>6.0339436884982601E-3</v>
      </c>
      <c r="K122" s="311">
        <v>5.0722385589475937E-3</v>
      </c>
      <c r="L122" s="311">
        <v>4.6392037522940163E-4</v>
      </c>
      <c r="M122" s="311">
        <v>3.9808572814274934E-4</v>
      </c>
      <c r="N122" s="311">
        <v>9.9699026178516124E-5</v>
      </c>
      <c r="O122" s="315">
        <v>1.6646909340599314E-2</v>
      </c>
      <c r="P122" s="315">
        <v>5.5361589341769955E-3</v>
      </c>
      <c r="Q122" s="315">
        <v>5.9230794789286059E-4</v>
      </c>
    </row>
    <row r="123" spans="1:17" x14ac:dyDescent="0.25">
      <c r="A123" s="84">
        <v>41153</v>
      </c>
      <c r="B123" s="310">
        <v>-2.5667040170896483E-2</v>
      </c>
      <c r="C123" s="310">
        <v>-4.6902725765377934E-2</v>
      </c>
      <c r="D123" s="310">
        <v>2.123568559448144E-2</v>
      </c>
      <c r="E123" s="310">
        <v>1.5526673744407716E-2</v>
      </c>
      <c r="F123" s="310">
        <v>2.404615240280816E-2</v>
      </c>
      <c r="G123" s="310">
        <v>-1.1448632738059712E-4</v>
      </c>
      <c r="H123" s="310">
        <v>-8.4731499246887675E-3</v>
      </c>
      <c r="I123" s="310">
        <v>6.8157593668920221E-5</v>
      </c>
      <c r="J123" s="310">
        <v>5.7090118500737232E-3</v>
      </c>
      <c r="K123" s="310">
        <v>4.7702561815306114E-3</v>
      </c>
      <c r="L123" s="310">
        <v>5.1177700645401337E-4</v>
      </c>
      <c r="M123" s="310">
        <v>3.3447172111845003E-4</v>
      </c>
      <c r="N123" s="310">
        <v>9.2506940970648647E-5</v>
      </c>
      <c r="O123" s="314">
        <v>1.5458516150738793E-2</v>
      </c>
      <c r="P123" s="314">
        <v>5.2820331879846246E-3</v>
      </c>
      <c r="Q123" s="314">
        <v>4.951362557580189E-4</v>
      </c>
    </row>
    <row r="124" spans="1:17" x14ac:dyDescent="0.25">
      <c r="A124" s="85">
        <v>41183</v>
      </c>
      <c r="B124" s="311">
        <v>-2.5064949155753028E-2</v>
      </c>
      <c r="C124" s="311">
        <v>-4.5777599013819302E-2</v>
      </c>
      <c r="D124" s="311">
        <v>2.071264985806626E-2</v>
      </c>
      <c r="E124" s="311">
        <v>1.5122785923299941E-2</v>
      </c>
      <c r="F124" s="311">
        <v>2.3850106616262932E-2</v>
      </c>
      <c r="G124" s="311">
        <v>-1.120129297095405E-4</v>
      </c>
      <c r="H124" s="311">
        <v>-8.7075332776177117E-3</v>
      </c>
      <c r="I124" s="311">
        <v>9.2225514364262478E-5</v>
      </c>
      <c r="J124" s="311">
        <v>5.5898639347663152E-3</v>
      </c>
      <c r="K124" s="311">
        <v>4.7485053444053802E-3</v>
      </c>
      <c r="L124" s="311">
        <v>5.2247732518295785E-4</v>
      </c>
      <c r="M124" s="311">
        <v>2.5674914315610472E-4</v>
      </c>
      <c r="N124" s="311">
        <v>6.2132122021872906E-5</v>
      </c>
      <c r="O124" s="315">
        <v>1.5030560408935681E-2</v>
      </c>
      <c r="P124" s="315">
        <v>5.2709826695883383E-3</v>
      </c>
      <c r="Q124" s="315">
        <v>4.1110677954224012E-4</v>
      </c>
    </row>
    <row r="125" spans="1:17" x14ac:dyDescent="0.25">
      <c r="A125" s="84">
        <v>41214</v>
      </c>
      <c r="B125" s="310">
        <v>-2.7326533130408198E-2</v>
      </c>
      <c r="C125" s="310">
        <v>-4.5021132845621023E-2</v>
      </c>
      <c r="D125" s="310">
        <v>1.7694599715212821E-2</v>
      </c>
      <c r="E125" s="310">
        <v>1.2507886638350108E-2</v>
      </c>
      <c r="F125" s="310">
        <v>2.1688300816493887E-2</v>
      </c>
      <c r="G125" s="310">
        <v>-1.117768403871983E-4</v>
      </c>
      <c r="H125" s="310">
        <v>-8.8881566707181437E-3</v>
      </c>
      <c r="I125" s="310">
        <v>-1.8048066703843881E-4</v>
      </c>
      <c r="J125" s="310">
        <v>5.1867130768627114E-3</v>
      </c>
      <c r="K125" s="310">
        <v>4.5147997172736579E-3</v>
      </c>
      <c r="L125" s="310">
        <v>5.2127135430408446E-4</v>
      </c>
      <c r="M125" s="310">
        <v>8.8701525903991772E-5</v>
      </c>
      <c r="N125" s="310">
        <v>6.1940479380977168E-5</v>
      </c>
      <c r="O125" s="314">
        <v>1.2688367305388545E-2</v>
      </c>
      <c r="P125" s="314">
        <v>5.0360710715777425E-3</v>
      </c>
      <c r="Q125" s="314">
        <v>-2.9838661753469874E-5</v>
      </c>
    </row>
    <row r="126" spans="1:17" x14ac:dyDescent="0.25">
      <c r="A126" s="85">
        <v>41244</v>
      </c>
      <c r="B126" s="311">
        <v>-2.2620359102577595E-2</v>
      </c>
      <c r="C126" s="311">
        <v>-4.4418162575896251E-2</v>
      </c>
      <c r="D126" s="311">
        <v>2.1797803473318646E-2</v>
      </c>
      <c r="E126" s="311">
        <v>1.7660279591076918E-2</v>
      </c>
      <c r="F126" s="311">
        <v>2.651497071662828E-2</v>
      </c>
      <c r="G126" s="311">
        <v>-1.5627550178471419E-4</v>
      </c>
      <c r="H126" s="311">
        <v>-8.4790973693695017E-3</v>
      </c>
      <c r="I126" s="311">
        <v>-2.1931825439714837E-4</v>
      </c>
      <c r="J126" s="311">
        <v>4.137523882241729E-3</v>
      </c>
      <c r="K126" s="311">
        <v>3.8997017156401372E-3</v>
      </c>
      <c r="L126" s="311">
        <v>5.6794536245929493E-4</v>
      </c>
      <c r="M126" s="311">
        <v>-3.9025512854573108E-4</v>
      </c>
      <c r="N126" s="311">
        <v>6.0131932688028695E-5</v>
      </c>
      <c r="O126" s="315">
        <v>1.7879597845474063E-2</v>
      </c>
      <c r="P126" s="315">
        <v>4.4676470780994322E-3</v>
      </c>
      <c r="Q126" s="315">
        <v>-5.4944145025485067E-4</v>
      </c>
    </row>
    <row r="127" spans="1:17" x14ac:dyDescent="0.25">
      <c r="A127" s="84">
        <v>41275</v>
      </c>
      <c r="B127" s="310">
        <v>-2.2145862323425688E-2</v>
      </c>
      <c r="C127" s="310">
        <v>-4.4604883013378539E-2</v>
      </c>
      <c r="D127" s="310">
        <v>2.2459020689952827E-2</v>
      </c>
      <c r="E127" s="310">
        <v>1.8603898124700095E-2</v>
      </c>
      <c r="F127" s="310">
        <v>2.8111403059790572E-2</v>
      </c>
      <c r="G127" s="310">
        <v>-1.501039599523012E-4</v>
      </c>
      <c r="H127" s="310">
        <v>-9.049554765803873E-3</v>
      </c>
      <c r="I127" s="310">
        <v>-3.0784620933430669E-4</v>
      </c>
      <c r="J127" s="310">
        <v>3.855122565252736E-3</v>
      </c>
      <c r="K127" s="310">
        <v>3.6829010555347436E-3</v>
      </c>
      <c r="L127" s="310">
        <v>5.311368636338131E-4</v>
      </c>
      <c r="M127" s="310">
        <v>-4.4533397167191812E-4</v>
      </c>
      <c r="N127" s="310">
        <v>8.6418617756097184E-5</v>
      </c>
      <c r="O127" s="314">
        <v>1.8911744334034399E-2</v>
      </c>
      <c r="P127" s="314">
        <v>4.2140379191685567E-3</v>
      </c>
      <c r="Q127" s="314">
        <v>-6.6676156325012762E-4</v>
      </c>
    </row>
    <row r="128" spans="1:17" x14ac:dyDescent="0.25">
      <c r="A128" s="85">
        <v>41306</v>
      </c>
      <c r="B128" s="311">
        <v>-2.4973508042410456E-2</v>
      </c>
      <c r="C128" s="311">
        <v>-4.4724997902569175E-2</v>
      </c>
      <c r="D128" s="311">
        <v>1.9751489860158688E-2</v>
      </c>
      <c r="E128" s="311">
        <v>1.5939140421373486E-2</v>
      </c>
      <c r="F128" s="311">
        <v>2.503611337066753E-2</v>
      </c>
      <c r="G128" s="311">
        <v>-1.4389605471985093E-4</v>
      </c>
      <c r="H128" s="311">
        <v>-8.647918934711462E-3</v>
      </c>
      <c r="I128" s="311">
        <v>-3.0515795986273407E-4</v>
      </c>
      <c r="J128" s="311">
        <v>3.8123494387852009E-3</v>
      </c>
      <c r="K128" s="311">
        <v>3.3007022080638894E-3</v>
      </c>
      <c r="L128" s="311">
        <v>7.1725360725914569E-4</v>
      </c>
      <c r="M128" s="311">
        <v>-2.9357095490531595E-4</v>
      </c>
      <c r="N128" s="311">
        <v>8.7964578367481214E-5</v>
      </c>
      <c r="O128" s="315">
        <v>1.6244298381236217E-2</v>
      </c>
      <c r="P128" s="315">
        <v>4.0179558153230349E-3</v>
      </c>
      <c r="Q128" s="315">
        <v>-5.1076433640056878E-4</v>
      </c>
    </row>
    <row r="129" spans="1:17" x14ac:dyDescent="0.25">
      <c r="A129" s="84">
        <v>41334</v>
      </c>
      <c r="B129" s="310">
        <v>-2.5869200112491234E-2</v>
      </c>
      <c r="C129" s="310">
        <v>-4.4075156443472846E-2</v>
      </c>
      <c r="D129" s="310">
        <v>1.8205956330981606E-2</v>
      </c>
      <c r="E129" s="310">
        <v>1.4557796219247828E-2</v>
      </c>
      <c r="F129" s="310">
        <v>2.4231729838297144E-2</v>
      </c>
      <c r="G129" s="310">
        <v>-1.4707697122065181E-4</v>
      </c>
      <c r="H129" s="310">
        <v>-9.2509774008636518E-3</v>
      </c>
      <c r="I129" s="310">
        <v>-2.7587924696500751E-4</v>
      </c>
      <c r="J129" s="310">
        <v>3.6481601117337777E-3</v>
      </c>
      <c r="K129" s="310">
        <v>3.0413845455208566E-3</v>
      </c>
      <c r="L129" s="310">
        <v>7.9847270611249199E-4</v>
      </c>
      <c r="M129" s="310">
        <v>-2.7726863749281272E-4</v>
      </c>
      <c r="N129" s="310">
        <v>8.5571497593241538E-5</v>
      </c>
      <c r="O129" s="314">
        <v>1.483367546621284E-2</v>
      </c>
      <c r="P129" s="314">
        <v>3.8398572516333486E-3</v>
      </c>
      <c r="Q129" s="314">
        <v>-4.6757638686457871E-4</v>
      </c>
    </row>
    <row r="130" spans="1:17" x14ac:dyDescent="0.25">
      <c r="A130" s="85">
        <v>41365</v>
      </c>
      <c r="B130" s="311">
        <v>-2.6516157320282299E-2</v>
      </c>
      <c r="C130" s="311">
        <v>-4.372954969473631E-2</v>
      </c>
      <c r="D130" s="311">
        <v>1.7213392374453986E-2</v>
      </c>
      <c r="E130" s="311">
        <v>1.3549060088186184E-2</v>
      </c>
      <c r="F130" s="311">
        <v>2.3281240811981768E-2</v>
      </c>
      <c r="G130" s="311">
        <v>-1.8348271723025032E-4</v>
      </c>
      <c r="H130" s="311">
        <v>-9.3191258176486807E-3</v>
      </c>
      <c r="I130" s="311">
        <v>-2.295721889166519E-4</v>
      </c>
      <c r="J130" s="311">
        <v>3.664332286267803E-3</v>
      </c>
      <c r="K130" s="311">
        <v>3.1084186396088485E-3</v>
      </c>
      <c r="L130" s="311">
        <v>8.1753342431471613E-4</v>
      </c>
      <c r="M130" s="311">
        <v>-3.4291835944277876E-4</v>
      </c>
      <c r="N130" s="311">
        <v>8.1298581787016437E-5</v>
      </c>
      <c r="O130" s="315">
        <v>1.3778632277102838E-2</v>
      </c>
      <c r="P130" s="315">
        <v>3.9259520639235643E-3</v>
      </c>
      <c r="Q130" s="315">
        <v>-4.9119196657241432E-4</v>
      </c>
    </row>
    <row r="131" spans="1:17" x14ac:dyDescent="0.25">
      <c r="A131" s="84">
        <v>41395</v>
      </c>
      <c r="B131" s="310">
        <v>-2.6004730121114414E-2</v>
      </c>
      <c r="C131" s="310">
        <v>-4.3688774754971418E-2</v>
      </c>
      <c r="D131" s="310">
        <v>1.7684044633856998E-2</v>
      </c>
      <c r="E131" s="310">
        <v>1.4219715115017007E-2</v>
      </c>
      <c r="F131" s="310">
        <v>2.3893861208700583E-2</v>
      </c>
      <c r="G131" s="310">
        <v>-1.5597656617488144E-4</v>
      </c>
      <c r="H131" s="310">
        <v>-9.332861596972962E-3</v>
      </c>
      <c r="I131" s="310">
        <v>-1.8530793053572986E-4</v>
      </c>
      <c r="J131" s="310">
        <v>3.4643295188399891E-3</v>
      </c>
      <c r="K131" s="310">
        <v>3.0477588119513701E-3</v>
      </c>
      <c r="L131" s="310">
        <v>8.4592361356271729E-4</v>
      </c>
      <c r="M131" s="310">
        <v>-5.1343282859185461E-4</v>
      </c>
      <c r="N131" s="310">
        <v>8.4079921917756727E-5</v>
      </c>
      <c r="O131" s="314">
        <v>1.4405023045552742E-2</v>
      </c>
      <c r="P131" s="314">
        <v>3.8936824255140874E-3</v>
      </c>
      <c r="Q131" s="314">
        <v>-6.1466083720982778E-4</v>
      </c>
    </row>
    <row r="132" spans="1:17" x14ac:dyDescent="0.25">
      <c r="A132" s="85">
        <v>41426</v>
      </c>
      <c r="B132" s="311">
        <v>-2.5556556802089996E-2</v>
      </c>
      <c r="C132" s="311">
        <v>-4.3606961435977309E-2</v>
      </c>
      <c r="D132" s="311">
        <v>1.8050404633887306E-2</v>
      </c>
      <c r="E132" s="311">
        <v>1.3938242105067465E-2</v>
      </c>
      <c r="F132" s="311">
        <v>2.3650961725671757E-2</v>
      </c>
      <c r="G132" s="311">
        <v>-1.5328628751216973E-4</v>
      </c>
      <c r="H132" s="311">
        <v>-9.3351459475878307E-3</v>
      </c>
      <c r="I132" s="311">
        <v>-2.2428738550429094E-4</v>
      </c>
      <c r="J132" s="311">
        <v>4.1121625288198412E-3</v>
      </c>
      <c r="K132" s="311">
        <v>3.6809786485184847E-3</v>
      </c>
      <c r="L132" s="311">
        <v>8.6990363550259293E-4</v>
      </c>
      <c r="M132" s="311">
        <v>-5.1265100030783366E-4</v>
      </c>
      <c r="N132" s="311">
        <v>7.3931245106596444E-5</v>
      </c>
      <c r="O132" s="315">
        <v>1.4162529490571757E-2</v>
      </c>
      <c r="P132" s="315">
        <v>4.5508822840210775E-3</v>
      </c>
      <c r="Q132" s="315">
        <v>-6.6300714070552814E-4</v>
      </c>
    </row>
    <row r="133" spans="1:17" x14ac:dyDescent="0.25">
      <c r="A133" s="84">
        <v>41456</v>
      </c>
      <c r="B133" s="310">
        <v>-2.7143783466258134E-2</v>
      </c>
      <c r="C133" s="310">
        <v>-4.4395754535260304E-2</v>
      </c>
      <c r="D133" s="310">
        <v>1.725197106900216E-2</v>
      </c>
      <c r="E133" s="310">
        <v>1.3794560820290102E-2</v>
      </c>
      <c r="F133" s="310">
        <v>2.3571594097982325E-2</v>
      </c>
      <c r="G133" s="310">
        <v>-1.9126955542282136E-4</v>
      </c>
      <c r="H133" s="310">
        <v>-9.3533932188847556E-3</v>
      </c>
      <c r="I133" s="310">
        <v>-2.3237050338464516E-4</v>
      </c>
      <c r="J133" s="310">
        <v>3.4574102487120563E-3</v>
      </c>
      <c r="K133" s="310">
        <v>3.2230044003454918E-3</v>
      </c>
      <c r="L133" s="310">
        <v>8.0495493879568754E-4</v>
      </c>
      <c r="M133" s="310">
        <v>-6.5250534972150431E-4</v>
      </c>
      <c r="N133" s="310">
        <v>8.1956259292381863E-5</v>
      </c>
      <c r="O133" s="314">
        <v>1.402693132367475E-2</v>
      </c>
      <c r="P133" s="314">
        <v>4.0279593391411798E-3</v>
      </c>
      <c r="Q133" s="314">
        <v>-8.0291959381376761E-4</v>
      </c>
    </row>
    <row r="134" spans="1:17" x14ac:dyDescent="0.25">
      <c r="A134" s="85">
        <v>41487</v>
      </c>
      <c r="B134" s="311">
        <v>-2.8168707737895645E-2</v>
      </c>
      <c r="C134" s="311">
        <v>-4.4641853228882325E-2</v>
      </c>
      <c r="D134" s="311">
        <v>1.647314549098667E-2</v>
      </c>
      <c r="E134" s="311">
        <v>1.3423488716888672E-2</v>
      </c>
      <c r="F134" s="311">
        <v>2.3312769150488494E-2</v>
      </c>
      <c r="G134" s="311">
        <v>-1.6828565310916102E-4</v>
      </c>
      <c r="H134" s="311">
        <v>-9.4474436622846297E-3</v>
      </c>
      <c r="I134" s="311">
        <v>-2.7355111820602681E-4</v>
      </c>
      <c r="J134" s="311">
        <v>3.0496567740979958E-3</v>
      </c>
      <c r="K134" s="311">
        <v>2.8334086258849141E-3</v>
      </c>
      <c r="L134" s="311">
        <v>8.4610910952283703E-4</v>
      </c>
      <c r="M134" s="311">
        <v>-6.9676598299555899E-4</v>
      </c>
      <c r="N134" s="311">
        <v>6.690502168580388E-5</v>
      </c>
      <c r="O134" s="315">
        <v>1.3697039835094703E-2</v>
      </c>
      <c r="P134" s="315">
        <v>3.6795177354077514E-3</v>
      </c>
      <c r="Q134" s="315">
        <v>-9.034120795157819E-4</v>
      </c>
    </row>
    <row r="135" spans="1:17" x14ac:dyDescent="0.25">
      <c r="A135" s="84">
        <v>41518</v>
      </c>
      <c r="B135" s="310">
        <v>-2.9969668236602565E-2</v>
      </c>
      <c r="C135" s="310">
        <v>-4.4247046751449332E-2</v>
      </c>
      <c r="D135" s="310">
        <v>1.4277378514846773E-2</v>
      </c>
      <c r="E135" s="310">
        <v>1.1115896120268356E-2</v>
      </c>
      <c r="F135" s="310">
        <v>2.0956114209771635E-2</v>
      </c>
      <c r="G135" s="310">
        <v>-1.4546775218554519E-4</v>
      </c>
      <c r="H135" s="310">
        <v>-9.487490374823656E-3</v>
      </c>
      <c r="I135" s="310">
        <v>-2.0725996249408164E-4</v>
      </c>
      <c r="J135" s="310">
        <v>3.1614823945784174E-3</v>
      </c>
      <c r="K135" s="310">
        <v>2.9021866523477975E-3</v>
      </c>
      <c r="L135" s="310">
        <v>8.6150979434129532E-4</v>
      </c>
      <c r="M135" s="310">
        <v>-6.7086833999570534E-4</v>
      </c>
      <c r="N135" s="310">
        <v>6.8654287885030116E-5</v>
      </c>
      <c r="O135" s="314">
        <v>1.1323156082762433E-2</v>
      </c>
      <c r="P135" s="314">
        <v>3.7636964466890928E-3</v>
      </c>
      <c r="Q135" s="314">
        <v>-8.0947401460475688E-4</v>
      </c>
    </row>
    <row r="136" spans="1:17" x14ac:dyDescent="0.25">
      <c r="A136" s="85">
        <v>41548</v>
      </c>
      <c r="B136" s="311">
        <v>-3.103350878900096E-2</v>
      </c>
      <c r="C136" s="311">
        <v>-4.4001639602050974E-2</v>
      </c>
      <c r="D136" s="311">
        <v>1.2968130813050021E-2</v>
      </c>
      <c r="E136" s="311">
        <v>1.007370854796822E-2</v>
      </c>
      <c r="F136" s="311">
        <v>1.9849474878587604E-2</v>
      </c>
      <c r="G136" s="311">
        <v>-1.5605202413171798E-4</v>
      </c>
      <c r="H136" s="311">
        <v>-9.3854505303180569E-3</v>
      </c>
      <c r="I136" s="311">
        <v>-2.3426377616960912E-4</v>
      </c>
      <c r="J136" s="311">
        <v>2.8944222650818027E-3</v>
      </c>
      <c r="K136" s="311">
        <v>2.5184217662864703E-3</v>
      </c>
      <c r="L136" s="311">
        <v>8.8458611101702807E-4</v>
      </c>
      <c r="M136" s="311">
        <v>-5.7072075378767934E-4</v>
      </c>
      <c r="N136" s="311">
        <v>6.213514156598318E-5</v>
      </c>
      <c r="O136" s="315">
        <v>1.030797232413783E-2</v>
      </c>
      <c r="P136" s="315">
        <v>3.4030078773034985E-3</v>
      </c>
      <c r="Q136" s="315">
        <v>-7.428493883913053E-4</v>
      </c>
    </row>
    <row r="137" spans="1:17" x14ac:dyDescent="0.25">
      <c r="A137" s="84">
        <v>41579</v>
      </c>
      <c r="B137" s="310">
        <v>-2.6670720710542616E-2</v>
      </c>
      <c r="C137" s="310">
        <v>-4.6210703816827285E-2</v>
      </c>
      <c r="D137" s="310">
        <v>1.9539983106284665E-2</v>
      </c>
      <c r="E137" s="310">
        <v>1.6705703304173859E-2</v>
      </c>
      <c r="F137" s="310">
        <v>2.6180776052125175E-2</v>
      </c>
      <c r="G137" s="310">
        <v>-1.9390493206316504E-4</v>
      </c>
      <c r="H137" s="310">
        <v>-9.2322444898722683E-3</v>
      </c>
      <c r="I137" s="310">
        <v>-4.8923326015884894E-5</v>
      </c>
      <c r="J137" s="310">
        <v>2.8342798021108073E-3</v>
      </c>
      <c r="K137" s="310">
        <v>2.4350142850973243E-3</v>
      </c>
      <c r="L137" s="310">
        <v>8.0103115124503864E-4</v>
      </c>
      <c r="M137" s="310">
        <v>-4.6397617961650402E-4</v>
      </c>
      <c r="N137" s="310">
        <v>6.2210545384948211E-5</v>
      </c>
      <c r="O137" s="314">
        <v>1.6754626630189742E-2</v>
      </c>
      <c r="P137" s="314">
        <v>3.2360454363423632E-3</v>
      </c>
      <c r="Q137" s="314">
        <v>-4.5068896024744068E-4</v>
      </c>
    </row>
    <row r="138" spans="1:17" x14ac:dyDescent="0.25">
      <c r="A138" s="85">
        <v>41609</v>
      </c>
      <c r="B138" s="311">
        <v>-2.9550042751220706E-2</v>
      </c>
      <c r="C138" s="311">
        <v>-4.6675445066375006E-2</v>
      </c>
      <c r="D138" s="311">
        <v>1.7125402315154293E-2</v>
      </c>
      <c r="E138" s="311">
        <v>1.4019541420084767E-2</v>
      </c>
      <c r="F138" s="311">
        <v>2.3719803545572779E-2</v>
      </c>
      <c r="G138" s="311">
        <v>-2.4722586016437913E-4</v>
      </c>
      <c r="H138" s="311">
        <v>-9.351031734283222E-3</v>
      </c>
      <c r="I138" s="311">
        <v>-1.0200453104041007E-4</v>
      </c>
      <c r="J138" s="311">
        <v>3.1058608950695261E-3</v>
      </c>
      <c r="K138" s="311">
        <v>2.4309876770765163E-3</v>
      </c>
      <c r="L138" s="311">
        <v>6.3318040927592804E-4</v>
      </c>
      <c r="M138" s="311">
        <v>-2.0688813504801313E-5</v>
      </c>
      <c r="N138" s="311">
        <v>6.2381622221883214E-5</v>
      </c>
      <c r="O138" s="315">
        <v>1.412154595112518E-2</v>
      </c>
      <c r="P138" s="315">
        <v>3.0641680863524442E-3</v>
      </c>
      <c r="Q138" s="315">
        <v>-6.0311722323328157E-5</v>
      </c>
    </row>
    <row r="139" spans="1:17" x14ac:dyDescent="0.25">
      <c r="A139" s="84">
        <v>41640</v>
      </c>
      <c r="B139" s="310">
        <v>-3.2659580214039273E-2</v>
      </c>
      <c r="C139" s="310">
        <v>-4.7717637556381073E-2</v>
      </c>
      <c r="D139" s="310">
        <v>1.5058057342341802E-2</v>
      </c>
      <c r="E139" s="310">
        <v>1.1379051736142325E-2</v>
      </c>
      <c r="F139" s="310">
        <v>2.0691252257789186E-2</v>
      </c>
      <c r="G139" s="310">
        <v>-2.3096336109133843E-4</v>
      </c>
      <c r="H139" s="310">
        <v>-8.9771807911072348E-3</v>
      </c>
      <c r="I139" s="310">
        <v>-1.0405636944829078E-4</v>
      </c>
      <c r="J139" s="310">
        <v>3.6790056061994768E-3</v>
      </c>
      <c r="K139" s="310">
        <v>2.8424126173328137E-3</v>
      </c>
      <c r="L139" s="310">
        <v>7.5888105354063014E-4</v>
      </c>
      <c r="M139" s="310">
        <v>2.2564953585239674E-5</v>
      </c>
      <c r="N139" s="310">
        <v>5.5146981740794152E-5</v>
      </c>
      <c r="O139" s="314">
        <v>1.1483108105590613E-2</v>
      </c>
      <c r="P139" s="314">
        <v>3.6012936708734438E-3</v>
      </c>
      <c r="Q139" s="314">
        <v>-2.6344434122256952E-5</v>
      </c>
    </row>
    <row r="140" spans="1:17" x14ac:dyDescent="0.25">
      <c r="A140" s="85">
        <v>41671</v>
      </c>
      <c r="B140" s="311">
        <v>-2.9783943262725189E-2</v>
      </c>
      <c r="C140" s="311">
        <v>-4.563382269857439E-2</v>
      </c>
      <c r="D140" s="311">
        <v>1.5849879435849222E-2</v>
      </c>
      <c r="E140" s="311">
        <v>1.1932356749767161E-2</v>
      </c>
      <c r="F140" s="311">
        <v>2.1017701289714637E-2</v>
      </c>
      <c r="G140" s="311">
        <v>-2.4327817876557725E-4</v>
      </c>
      <c r="H140" s="311">
        <v>-8.7209371477994131E-3</v>
      </c>
      <c r="I140" s="311">
        <v>-1.2112921338248707E-4</v>
      </c>
      <c r="J140" s="311">
        <v>3.9175226860820624E-3</v>
      </c>
      <c r="K140" s="311">
        <v>2.9646426487111473E-3</v>
      </c>
      <c r="L140" s="311">
        <v>8.2434072451944413E-4</v>
      </c>
      <c r="M140" s="311">
        <v>6.5297891147665448E-5</v>
      </c>
      <c r="N140" s="311">
        <v>6.3241421703806111E-5</v>
      </c>
      <c r="O140" s="315">
        <v>1.2053485963149646E-2</v>
      </c>
      <c r="P140" s="315">
        <v>3.7889833732305915E-3</v>
      </c>
      <c r="Q140" s="315">
        <v>7.4100994689844935E-6</v>
      </c>
    </row>
    <row r="141" spans="1:17" x14ac:dyDescent="0.25">
      <c r="A141" s="84">
        <v>41699</v>
      </c>
      <c r="B141" s="310">
        <v>-2.9040911768924892E-2</v>
      </c>
      <c r="C141" s="310">
        <v>-4.4785631058146487E-2</v>
      </c>
      <c r="D141" s="310">
        <v>1.5744719289221613E-2</v>
      </c>
      <c r="E141" s="310">
        <v>1.2177944902031012E-2</v>
      </c>
      <c r="F141" s="310">
        <v>2.1142404954487149E-2</v>
      </c>
      <c r="G141" s="310">
        <v>-2.3240832171058786E-4</v>
      </c>
      <c r="H141" s="310">
        <v>-8.5636431976690661E-3</v>
      </c>
      <c r="I141" s="310">
        <v>-1.6840853307648095E-4</v>
      </c>
      <c r="J141" s="310">
        <v>3.5667743871905964E-3</v>
      </c>
      <c r="K141" s="310">
        <v>2.7278823773252705E-3</v>
      </c>
      <c r="L141" s="310">
        <v>7.2913514226419988E-4</v>
      </c>
      <c r="M141" s="310">
        <v>5.294897808142457E-5</v>
      </c>
      <c r="N141" s="310">
        <v>5.680788951970157E-5</v>
      </c>
      <c r="O141" s="314">
        <v>1.2346353435107494E-2</v>
      </c>
      <c r="P141" s="314">
        <v>3.4570175195894701E-3</v>
      </c>
      <c r="Q141" s="314">
        <v>-5.8651665475354819E-5</v>
      </c>
    </row>
    <row r="142" spans="1:17" x14ac:dyDescent="0.25">
      <c r="A142" s="85">
        <v>41730</v>
      </c>
      <c r="B142" s="311">
        <v>-2.8291021780961132E-2</v>
      </c>
      <c r="C142" s="311">
        <v>-4.5121828501586449E-2</v>
      </c>
      <c r="D142" s="311">
        <v>1.683080672062532E-2</v>
      </c>
      <c r="E142" s="311">
        <v>1.3798812623845667E-2</v>
      </c>
      <c r="F142" s="311">
        <v>2.2144602432144264E-2</v>
      </c>
      <c r="G142" s="311">
        <v>-1.6269993822596782E-4</v>
      </c>
      <c r="H142" s="311">
        <v>-7.942228903249457E-3</v>
      </c>
      <c r="I142" s="311">
        <v>-2.4086096682316896E-4</v>
      </c>
      <c r="J142" s="311">
        <v>3.0319940967796538E-3</v>
      </c>
      <c r="K142" s="311">
        <v>2.1237073945132101E-3</v>
      </c>
      <c r="L142" s="311">
        <v>7.5588132990091217E-4</v>
      </c>
      <c r="M142" s="311">
        <v>9.3421663052221362E-5</v>
      </c>
      <c r="N142" s="311">
        <v>5.8983709313310738E-5</v>
      </c>
      <c r="O142" s="315">
        <v>1.4039673590668839E-2</v>
      </c>
      <c r="P142" s="315">
        <v>2.8795887244141222E-3</v>
      </c>
      <c r="Q142" s="315">
        <v>-8.8455594457636862E-5</v>
      </c>
    </row>
    <row r="143" spans="1:17" x14ac:dyDescent="0.25">
      <c r="A143" s="84">
        <v>41760</v>
      </c>
      <c r="B143" s="310">
        <v>-3.1309687619915462E-2</v>
      </c>
      <c r="C143" s="310">
        <v>-4.5004350969637598E-2</v>
      </c>
      <c r="D143" s="310">
        <v>1.3694663349722113E-2</v>
      </c>
      <c r="E143" s="310">
        <v>1.0783883047857349E-2</v>
      </c>
      <c r="F143" s="310">
        <v>1.9234948553436288E-2</v>
      </c>
      <c r="G143" s="310">
        <v>-1.9375172860967166E-4</v>
      </c>
      <c r="H143" s="310">
        <v>-8.041725616719838E-3</v>
      </c>
      <c r="I143" s="310">
        <v>-2.1558816024942854E-4</v>
      </c>
      <c r="J143" s="310">
        <v>2.9107803018647623E-3</v>
      </c>
      <c r="K143" s="310">
        <v>1.9700622450853434E-3</v>
      </c>
      <c r="L143" s="310">
        <v>6.6793156942046713E-4</v>
      </c>
      <c r="M143" s="310">
        <v>2.2950873175315101E-4</v>
      </c>
      <c r="N143" s="310">
        <v>4.3277755605800848E-5</v>
      </c>
      <c r="O143" s="314">
        <v>1.0999471208106779E-2</v>
      </c>
      <c r="P143" s="314">
        <v>2.6379938145058104E-3</v>
      </c>
      <c r="Q143" s="314">
        <v>5.7198327109523316E-5</v>
      </c>
    </row>
    <row r="144" spans="1:17" x14ac:dyDescent="0.25">
      <c r="A144" s="85">
        <v>41791</v>
      </c>
      <c r="B144" s="311">
        <v>-3.27281754639639E-2</v>
      </c>
      <c r="C144" s="311">
        <v>-4.5018821536191689E-2</v>
      </c>
      <c r="D144" s="311">
        <v>1.2290646072227775E-2</v>
      </c>
      <c r="E144" s="311">
        <v>9.9553529584327505E-3</v>
      </c>
      <c r="F144" s="311">
        <v>1.8606385114146338E-2</v>
      </c>
      <c r="G144" s="311">
        <v>-1.4696495418719291E-4</v>
      </c>
      <c r="H144" s="311">
        <v>-8.2485427050866152E-3</v>
      </c>
      <c r="I144" s="311">
        <v>-2.5552449643978097E-4</v>
      </c>
      <c r="J144" s="311">
        <v>2.3352931137950242E-3</v>
      </c>
      <c r="K144" s="311">
        <v>1.3217681532056726E-3</v>
      </c>
      <c r="L144" s="311">
        <v>7.5799646062434047E-4</v>
      </c>
      <c r="M144" s="311">
        <v>2.0225663953750747E-4</v>
      </c>
      <c r="N144" s="311">
        <v>5.3271860427502954E-5</v>
      </c>
      <c r="O144" s="315">
        <v>1.0210877454872529E-2</v>
      </c>
      <c r="P144" s="315">
        <v>2.0797646138300133E-3</v>
      </c>
      <c r="Q144" s="315">
        <v>4.0035252294606544E-9</v>
      </c>
    </row>
    <row r="145" spans="1:17" x14ac:dyDescent="0.25">
      <c r="A145" s="84">
        <v>41821</v>
      </c>
      <c r="B145" s="310">
        <v>-3.4618893031097435E-2</v>
      </c>
      <c r="C145" s="310">
        <v>-4.559332947283793E-2</v>
      </c>
      <c r="D145" s="310">
        <v>1.097443644174048E-2</v>
      </c>
      <c r="E145" s="310">
        <v>8.8035971977221024E-3</v>
      </c>
      <c r="F145" s="310">
        <v>1.7819061611948763E-2</v>
      </c>
      <c r="G145" s="310">
        <v>-1.3026043696450388E-4</v>
      </c>
      <c r="H145" s="310">
        <v>-8.5438443617527927E-3</v>
      </c>
      <c r="I145" s="310">
        <v>-3.413596155093675E-4</v>
      </c>
      <c r="J145" s="310">
        <v>2.170839244018377E-3</v>
      </c>
      <c r="K145" s="310">
        <v>1.1325007995716971E-3</v>
      </c>
      <c r="L145" s="310">
        <v>8.020616088513134E-4</v>
      </c>
      <c r="M145" s="310">
        <v>1.8559784031313924E-4</v>
      </c>
      <c r="N145" s="310">
        <v>5.0678995282227007E-5</v>
      </c>
      <c r="O145" s="314">
        <v>9.1449568132314675E-3</v>
      </c>
      <c r="P145" s="314">
        <v>1.9345624084230106E-3</v>
      </c>
      <c r="Q145" s="314">
        <v>-1.0508277991400124E-4</v>
      </c>
    </row>
    <row r="146" spans="1:17" x14ac:dyDescent="0.25">
      <c r="A146" s="85">
        <v>41852</v>
      </c>
      <c r="B146" s="311">
        <v>-3.6051581634542036E-2</v>
      </c>
      <c r="C146" s="311">
        <v>-4.4476242291697561E-2</v>
      </c>
      <c r="D146" s="311">
        <v>8.4246606571555076E-3</v>
      </c>
      <c r="E146" s="311">
        <v>6.7036520705455486E-3</v>
      </c>
      <c r="F146" s="311">
        <v>1.5647840215018975E-2</v>
      </c>
      <c r="G146" s="311">
        <v>-1.4567938427387966E-4</v>
      </c>
      <c r="H146" s="311">
        <v>-8.5185675232654391E-3</v>
      </c>
      <c r="I146" s="311">
        <v>-2.7994123693410821E-4</v>
      </c>
      <c r="J146" s="311">
        <v>1.7210085866099592E-3</v>
      </c>
      <c r="K146" s="311">
        <v>7.0833677910437482E-4</v>
      </c>
      <c r="L146" s="311">
        <v>8.3183939780005821E-4</v>
      </c>
      <c r="M146" s="311">
        <v>1.1866235733265653E-4</v>
      </c>
      <c r="N146" s="311">
        <v>6.2170052372869804E-5</v>
      </c>
      <c r="O146" s="315">
        <v>6.9835933074796561E-3</v>
      </c>
      <c r="P146" s="315">
        <v>1.540176176904433E-3</v>
      </c>
      <c r="Q146" s="315">
        <v>-9.9108827228581872E-5</v>
      </c>
    </row>
    <row r="147" spans="1:17" x14ac:dyDescent="0.25">
      <c r="A147" s="84">
        <v>41883</v>
      </c>
      <c r="B147" s="310">
        <v>-4.3939722866365702E-2</v>
      </c>
      <c r="C147" s="310">
        <v>-4.9403653567400847E-2</v>
      </c>
      <c r="D147" s="310">
        <v>5.4639307010351194E-3</v>
      </c>
      <c r="E147" s="310">
        <v>4.8486751294857158E-3</v>
      </c>
      <c r="F147" s="310">
        <v>1.4045306487180114E-2</v>
      </c>
      <c r="G147" s="310">
        <v>-1.3780455344029099E-4</v>
      </c>
      <c r="H147" s="310">
        <v>-8.7807348769364628E-3</v>
      </c>
      <c r="I147" s="310">
        <v>-2.7809192731764358E-4</v>
      </c>
      <c r="J147" s="310">
        <v>6.1525557154940274E-4</v>
      </c>
      <c r="K147" s="310">
        <v>-2.2464869246870188E-4</v>
      </c>
      <c r="L147" s="310">
        <v>9.0592245971776513E-4</v>
      </c>
      <c r="M147" s="310">
        <v>-1.16129826418501E-4</v>
      </c>
      <c r="N147" s="310">
        <v>5.0111630718840648E-5</v>
      </c>
      <c r="O147" s="314">
        <v>5.1267670568033614E-3</v>
      </c>
      <c r="P147" s="314">
        <v>6.8127376724906325E-4</v>
      </c>
      <c r="Q147" s="314">
        <v>-3.4411012301730393E-4</v>
      </c>
    </row>
    <row r="148" spans="1:17" x14ac:dyDescent="0.25">
      <c r="A148" s="85">
        <v>41913</v>
      </c>
      <c r="B148" s="311">
        <v>-4.4769636022445942E-2</v>
      </c>
      <c r="C148" s="311">
        <v>-4.9770641578070499E-2</v>
      </c>
      <c r="D148" s="311">
        <v>5.0010055556245422E-3</v>
      </c>
      <c r="E148" s="311">
        <v>4.7494645591574514E-3</v>
      </c>
      <c r="F148" s="311">
        <v>1.3888975670426568E-2</v>
      </c>
      <c r="G148" s="311">
        <v>-9.527434999136122E-5</v>
      </c>
      <c r="H148" s="311">
        <v>-8.7595290924441915E-3</v>
      </c>
      <c r="I148" s="311">
        <v>-2.8470766883356545E-4</v>
      </c>
      <c r="J148" s="311">
        <v>2.5154099646709072E-4</v>
      </c>
      <c r="K148" s="311">
        <v>-5.0536253882094368E-4</v>
      </c>
      <c r="L148" s="311">
        <v>9.3171125628346081E-4</v>
      </c>
      <c r="M148" s="311">
        <v>-2.3354719203814625E-4</v>
      </c>
      <c r="N148" s="311">
        <v>5.8739471042719947E-5</v>
      </c>
      <c r="O148" s="315">
        <v>5.0341722279910149E-3</v>
      </c>
      <c r="P148" s="315">
        <v>4.2634871746251714E-4</v>
      </c>
      <c r="Q148" s="315">
        <v>-4.5951538982899175E-4</v>
      </c>
    </row>
    <row r="149" spans="1:17" x14ac:dyDescent="0.25">
      <c r="A149" s="84">
        <v>41944</v>
      </c>
      <c r="B149" s="310">
        <v>-5.174632652538743E-2</v>
      </c>
      <c r="C149" s="310">
        <v>-5.0139699706309021E-2</v>
      </c>
      <c r="D149" s="310">
        <v>-1.6066268190784191E-3</v>
      </c>
      <c r="E149" s="310">
        <v>-1.3985647747688985E-3</v>
      </c>
      <c r="F149" s="310">
        <v>8.1803428839750565E-3</v>
      </c>
      <c r="G149" s="310">
        <v>-8.45371244765253E-5</v>
      </c>
      <c r="H149" s="310">
        <v>-9.2235671899877636E-3</v>
      </c>
      <c r="I149" s="310">
        <v>-2.7080334427966545E-4</v>
      </c>
      <c r="J149" s="310">
        <v>-2.0806204430952064E-4</v>
      </c>
      <c r="K149" s="310">
        <v>-9.2056966292536791E-4</v>
      </c>
      <c r="L149" s="310">
        <v>8.6746672068969976E-4</v>
      </c>
      <c r="M149" s="310">
        <v>-2.0507818542876447E-4</v>
      </c>
      <c r="N149" s="310">
        <v>5.0119083354912022E-5</v>
      </c>
      <c r="O149" s="314">
        <v>-1.1277614304892325E-3</v>
      </c>
      <c r="P149" s="314">
        <v>-5.3102942235668145E-5</v>
      </c>
      <c r="Q149" s="314">
        <v>-4.2576244635351794E-4</v>
      </c>
    </row>
    <row r="150" spans="1:17" x14ac:dyDescent="0.25">
      <c r="A150" s="85">
        <v>41974</v>
      </c>
      <c r="B150" s="311">
        <v>-5.9511874696770745E-2</v>
      </c>
      <c r="C150" s="311">
        <v>-5.3881805611303742E-2</v>
      </c>
      <c r="D150" s="311">
        <v>-5.6300690854669856E-3</v>
      </c>
      <c r="E150" s="311">
        <v>-3.8898551392161944E-3</v>
      </c>
      <c r="F150" s="311">
        <v>6.2885540667831684E-3</v>
      </c>
      <c r="G150" s="311">
        <v>-1.9873256471906749E-5</v>
      </c>
      <c r="H150" s="311">
        <v>-9.8111398151038299E-3</v>
      </c>
      <c r="I150" s="311">
        <v>-3.4739613442362678E-4</v>
      </c>
      <c r="J150" s="311">
        <v>-1.7402139462507902E-3</v>
      </c>
      <c r="K150" s="311">
        <v>-2.2920338527887144E-3</v>
      </c>
      <c r="L150" s="311">
        <v>9.4396133522623197E-4</v>
      </c>
      <c r="M150" s="311">
        <v>-4.3967553630302027E-4</v>
      </c>
      <c r="N150" s="311">
        <v>4.7534107614712296E-5</v>
      </c>
      <c r="O150" s="315">
        <v>-3.5424590047925678E-3</v>
      </c>
      <c r="P150" s="315">
        <v>-1.3480725175624825E-3</v>
      </c>
      <c r="Q150" s="315">
        <v>-7.3953756311193476E-4</v>
      </c>
    </row>
    <row r="151" spans="1:17" x14ac:dyDescent="0.25">
      <c r="A151" s="84">
        <v>42005</v>
      </c>
      <c r="B151" s="310">
        <v>-5.6969942520753866E-2</v>
      </c>
      <c r="C151" s="310">
        <v>-5.1556647438515457E-2</v>
      </c>
      <c r="D151" s="310">
        <v>-5.4132950822384429E-3</v>
      </c>
      <c r="E151" s="310">
        <v>-4.2571275254962744E-3</v>
      </c>
      <c r="F151" s="310">
        <v>6.0611314217507237E-3</v>
      </c>
      <c r="G151" s="310">
        <v>-5.9098365698124109E-5</v>
      </c>
      <c r="H151" s="310">
        <v>-9.9585300004267872E-3</v>
      </c>
      <c r="I151" s="310">
        <v>-3.0063058112208527E-4</v>
      </c>
      <c r="J151" s="310">
        <v>-1.1561675567421683E-3</v>
      </c>
      <c r="K151" s="310">
        <v>-1.7427331301877167E-3</v>
      </c>
      <c r="L151" s="310">
        <v>9.6889979642419608E-4</v>
      </c>
      <c r="M151" s="310">
        <v>-4.2468235039250181E-4</v>
      </c>
      <c r="N151" s="310">
        <v>4.2348127413853883E-5</v>
      </c>
      <c r="O151" s="314">
        <v>-3.9564969443741877E-3</v>
      </c>
      <c r="P151" s="314">
        <v>-7.7383333376352065E-4</v>
      </c>
      <c r="Q151" s="314">
        <v>-6.8296480410073325E-4</v>
      </c>
    </row>
    <row r="152" spans="1:17" x14ac:dyDescent="0.25">
      <c r="A152" s="85">
        <v>42036</v>
      </c>
      <c r="B152" s="311">
        <v>-6.5317186579971376E-2</v>
      </c>
      <c r="C152" s="311">
        <v>-5.9151629332286501E-2</v>
      </c>
      <c r="D152" s="311">
        <v>-6.165557247684899E-3</v>
      </c>
      <c r="E152" s="311">
        <v>-4.9371431645389924E-3</v>
      </c>
      <c r="F152" s="311">
        <v>6.0440778398198917E-3</v>
      </c>
      <c r="G152" s="311">
        <v>-5.101707705251733E-5</v>
      </c>
      <c r="H152" s="311">
        <v>-1.0506982045858138E-2</v>
      </c>
      <c r="I152" s="311">
        <v>-4.2322188144823053E-4</v>
      </c>
      <c r="J152" s="311">
        <v>-1.2284140831459065E-3</v>
      </c>
      <c r="K152" s="311">
        <v>-1.6455450619709453E-3</v>
      </c>
      <c r="L152" s="311">
        <v>8.2703787535020853E-4</v>
      </c>
      <c r="M152" s="311">
        <v>-4.4138885166337309E-4</v>
      </c>
      <c r="N152" s="311">
        <v>3.148195513820314E-5</v>
      </c>
      <c r="O152" s="315">
        <v>-4.5139212830907641E-3</v>
      </c>
      <c r="P152" s="315">
        <v>-8.1850718662073677E-4</v>
      </c>
      <c r="Q152" s="315">
        <v>-8.3312877797340047E-4</v>
      </c>
    </row>
    <row r="153" spans="1:17" x14ac:dyDescent="0.25">
      <c r="A153" s="84">
        <v>42064</v>
      </c>
      <c r="B153" s="310">
        <v>-7.4488670182476721E-2</v>
      </c>
      <c r="C153" s="310">
        <v>-6.7793681768736125E-2</v>
      </c>
      <c r="D153" s="310">
        <v>-6.6949884137405911E-3</v>
      </c>
      <c r="E153" s="310">
        <v>-5.179832169715997E-3</v>
      </c>
      <c r="F153" s="310">
        <v>6.0586024289519987E-3</v>
      </c>
      <c r="G153" s="310">
        <v>-5.2186546012972857E-5</v>
      </c>
      <c r="H153" s="310">
        <v>-1.0776902784804789E-2</v>
      </c>
      <c r="I153" s="310">
        <v>-4.0934526785023508E-4</v>
      </c>
      <c r="J153" s="310">
        <v>-1.5151562440245952E-3</v>
      </c>
      <c r="K153" s="310">
        <v>-1.9454392350046403E-3</v>
      </c>
      <c r="L153" s="310">
        <v>8.542067699183006E-4</v>
      </c>
      <c r="M153" s="310">
        <v>-4.6137157375388845E-4</v>
      </c>
      <c r="N153" s="310">
        <v>3.7447794815632637E-5</v>
      </c>
      <c r="O153" s="314">
        <v>-4.7704869018657626E-3</v>
      </c>
      <c r="P153" s="314">
        <v>-1.0912324650863398E-3</v>
      </c>
      <c r="Q153" s="314">
        <v>-8.3326904678849092E-4</v>
      </c>
    </row>
    <row r="154" spans="1:17" x14ac:dyDescent="0.25">
      <c r="A154" s="85">
        <v>42095</v>
      </c>
      <c r="B154" s="311">
        <v>-7.1568660475738052E-2</v>
      </c>
      <c r="C154" s="311">
        <v>-6.4305183294502022E-2</v>
      </c>
      <c r="D154" s="311">
        <v>-7.2634771812360313E-3</v>
      </c>
      <c r="E154" s="311">
        <v>-6.1711370145783196E-3</v>
      </c>
      <c r="F154" s="311">
        <v>5.02010278876165E-3</v>
      </c>
      <c r="G154" s="311">
        <v>-8.3994871429775314E-5</v>
      </c>
      <c r="H154" s="311">
        <v>-1.0752167375991701E-2</v>
      </c>
      <c r="I154" s="311">
        <v>-3.5507755591849481E-4</v>
      </c>
      <c r="J154" s="311">
        <v>-1.0923401666577117E-3</v>
      </c>
      <c r="K154" s="311">
        <v>-1.5103215750437626E-3</v>
      </c>
      <c r="L154" s="311">
        <v>8.0427874394445385E-4</v>
      </c>
      <c r="M154" s="311">
        <v>-4.2014137967784837E-4</v>
      </c>
      <c r="N154" s="311">
        <v>3.3844044119445486E-5</v>
      </c>
      <c r="O154" s="315">
        <v>-5.8160594586598264E-3</v>
      </c>
      <c r="P154" s="315">
        <v>-7.0604283109930877E-4</v>
      </c>
      <c r="Q154" s="315">
        <v>-7.4137489147689767E-4</v>
      </c>
    </row>
    <row r="155" spans="1:17" x14ac:dyDescent="0.25">
      <c r="A155" s="84">
        <v>42125</v>
      </c>
      <c r="B155" s="310">
        <v>-7.6090390200133903E-2</v>
      </c>
      <c r="C155" s="310">
        <v>-6.9545355433465864E-2</v>
      </c>
      <c r="D155" s="310">
        <v>-6.545034766668012E-3</v>
      </c>
      <c r="E155" s="310">
        <v>-5.6194060037789784E-3</v>
      </c>
      <c r="F155" s="310">
        <v>5.8204730095997893E-3</v>
      </c>
      <c r="G155" s="310">
        <v>-1.0451252011568966E-4</v>
      </c>
      <c r="H155" s="310">
        <v>-1.1146463548062075E-2</v>
      </c>
      <c r="I155" s="310">
        <v>-1.8890294520100201E-4</v>
      </c>
      <c r="J155" s="310">
        <v>-9.2562876288903402E-4</v>
      </c>
      <c r="K155" s="310">
        <v>-1.2613533515824257E-3</v>
      </c>
      <c r="L155" s="310">
        <v>9.0178182448611994E-4</v>
      </c>
      <c r="M155" s="310">
        <v>-6.1130826826109321E-4</v>
      </c>
      <c r="N155" s="310">
        <v>4.5251032468364956E-5</v>
      </c>
      <c r="O155" s="314">
        <v>-5.4305030585779755E-3</v>
      </c>
      <c r="P155" s="314">
        <v>-3.5957152709630577E-4</v>
      </c>
      <c r="Q155" s="314">
        <v>-7.5496018099373025E-4</v>
      </c>
    </row>
    <row r="156" spans="1:17" x14ac:dyDescent="0.25">
      <c r="A156" s="85">
        <v>42156</v>
      </c>
      <c r="B156" s="311">
        <v>-7.832239501039813E-2</v>
      </c>
      <c r="C156" s="311">
        <v>-7.0587931959097225E-2</v>
      </c>
      <c r="D156" s="311">
        <v>-7.7344630513008703E-3</v>
      </c>
      <c r="E156" s="311">
        <v>-6.6942088136626469E-3</v>
      </c>
      <c r="F156" s="311">
        <v>5.1361605701540749E-3</v>
      </c>
      <c r="G156" s="311">
        <v>-1.3911775239163054E-4</v>
      </c>
      <c r="H156" s="311">
        <v>-1.1387548293828336E-2</v>
      </c>
      <c r="I156" s="311">
        <v>-3.0370333759675372E-4</v>
      </c>
      <c r="J156" s="311">
        <v>-1.0402542376382244E-3</v>
      </c>
      <c r="K156" s="311">
        <v>-1.1937914536228633E-3</v>
      </c>
      <c r="L156" s="311">
        <v>8.2640662382646901E-4</v>
      </c>
      <c r="M156" s="311">
        <v>-7.1606073847298309E-4</v>
      </c>
      <c r="N156" s="311">
        <v>4.3191330631153112E-5</v>
      </c>
      <c r="O156" s="315">
        <v>-6.390505476065891E-3</v>
      </c>
      <c r="P156" s="315">
        <v>-3.6738482979639425E-4</v>
      </c>
      <c r="Q156" s="315">
        <v>-9.7657274543858368E-4</v>
      </c>
    </row>
    <row r="157" spans="1:17" x14ac:dyDescent="0.25">
      <c r="A157" s="84">
        <v>42186</v>
      </c>
      <c r="B157" s="310">
        <v>-8.4804309083451421E-2</v>
      </c>
      <c r="C157" s="310">
        <v>-7.6202459461653937E-2</v>
      </c>
      <c r="D157" s="310">
        <v>-8.6018496217974624E-3</v>
      </c>
      <c r="E157" s="310">
        <v>-7.2998599640855958E-3</v>
      </c>
      <c r="F157" s="310">
        <v>4.4788960404366146E-3</v>
      </c>
      <c r="G157" s="310">
        <v>-8.4541918686551544E-5</v>
      </c>
      <c r="H157" s="310">
        <v>-1.1461547263748659E-2</v>
      </c>
      <c r="I157" s="310">
        <v>-2.3266682208699938E-4</v>
      </c>
      <c r="J157" s="310">
        <v>-1.3019896577118686E-3</v>
      </c>
      <c r="K157" s="310">
        <v>-1.2437227299934843E-3</v>
      </c>
      <c r="L157" s="310">
        <v>7.1712963715722102E-4</v>
      </c>
      <c r="M157" s="310">
        <v>-8.1518735032040472E-4</v>
      </c>
      <c r="N157" s="310">
        <v>3.9790785444799407E-5</v>
      </c>
      <c r="O157" s="314">
        <v>-7.0671931419985963E-3</v>
      </c>
      <c r="P157" s="314">
        <v>-5.2659309283626331E-4</v>
      </c>
      <c r="Q157" s="314">
        <v>-1.0080633869626048E-3</v>
      </c>
    </row>
    <row r="158" spans="1:17" x14ac:dyDescent="0.25">
      <c r="A158" s="85">
        <v>42217</v>
      </c>
      <c r="B158" s="311">
        <v>-8.8882292024177897E-2</v>
      </c>
      <c r="C158" s="311">
        <v>-8.1505549263320265E-2</v>
      </c>
      <c r="D158" s="311">
        <v>-7.3767427608576221E-3</v>
      </c>
      <c r="E158" s="311">
        <v>-6.4020845802374264E-3</v>
      </c>
      <c r="F158" s="311">
        <v>5.2142254560905502E-3</v>
      </c>
      <c r="G158" s="311">
        <v>-1.061703817114375E-4</v>
      </c>
      <c r="H158" s="311">
        <v>-1.1312958502276699E-2</v>
      </c>
      <c r="I158" s="311">
        <v>-1.9718115233983798E-4</v>
      </c>
      <c r="J158" s="311">
        <v>-9.746581806201962E-4</v>
      </c>
      <c r="K158" s="311">
        <v>-7.8599164226173033E-4</v>
      </c>
      <c r="L158" s="311">
        <v>6.2461966855389896E-4</v>
      </c>
      <c r="M158" s="311">
        <v>-8.4432539072943106E-4</v>
      </c>
      <c r="N158" s="311">
        <v>3.1039183817066473E-5</v>
      </c>
      <c r="O158" s="315">
        <v>-6.2049034278975866E-3</v>
      </c>
      <c r="P158" s="315">
        <v>-1.6137197370783138E-4</v>
      </c>
      <c r="Q158" s="315">
        <v>-1.0104673592522026E-3</v>
      </c>
    </row>
    <row r="159" spans="1:17" x14ac:dyDescent="0.25">
      <c r="A159" s="84">
        <v>42248</v>
      </c>
      <c r="B159" s="310">
        <v>-9.0067576712927644E-2</v>
      </c>
      <c r="C159" s="310">
        <v>-8.5755452185103498E-2</v>
      </c>
      <c r="D159" s="310">
        <v>-4.3121245278241816E-3</v>
      </c>
      <c r="E159" s="310">
        <v>-4.0372733641727042E-3</v>
      </c>
      <c r="F159" s="310">
        <v>6.9287420203357321E-3</v>
      </c>
      <c r="G159" s="310">
        <v>-1.1550293311928615E-4</v>
      </c>
      <c r="H159" s="310">
        <v>-1.0630362708991078E-2</v>
      </c>
      <c r="I159" s="310">
        <v>-2.2014974239807221E-4</v>
      </c>
      <c r="J159" s="310">
        <v>-2.7485116365147687E-4</v>
      </c>
      <c r="K159" s="310">
        <v>-4.1286407958740673E-5</v>
      </c>
      <c r="L159" s="310">
        <v>4.64096847491916E-4</v>
      </c>
      <c r="M159" s="310">
        <v>-7.3618616667334863E-4</v>
      </c>
      <c r="N159" s="310">
        <v>3.8524563488696437E-5</v>
      </c>
      <c r="O159" s="314">
        <v>-3.8171236217746322E-3</v>
      </c>
      <c r="P159" s="314">
        <v>4.2281043953317534E-4</v>
      </c>
      <c r="Q159" s="314">
        <v>-9.1781134558272437E-4</v>
      </c>
    </row>
    <row r="160" spans="1:17" x14ac:dyDescent="0.25">
      <c r="A160" s="85">
        <v>42278</v>
      </c>
      <c r="B160" s="311">
        <v>-9.1789438546385577E-2</v>
      </c>
      <c r="C160" s="311">
        <v>-8.4931732980198474E-2</v>
      </c>
      <c r="D160" s="311">
        <v>-6.8577055661871522E-3</v>
      </c>
      <c r="E160" s="311">
        <v>-6.9181281217581426E-3</v>
      </c>
      <c r="F160" s="311">
        <v>6.8668309323614736E-3</v>
      </c>
      <c r="G160" s="311">
        <v>-1.2176807638346032E-4</v>
      </c>
      <c r="H160" s="311">
        <v>-1.343750866971909E-2</v>
      </c>
      <c r="I160" s="311">
        <v>-2.2568230801706896E-4</v>
      </c>
      <c r="J160" s="311">
        <v>6.0422555570990158E-5</v>
      </c>
      <c r="K160" s="311">
        <v>3.4063889338939413E-4</v>
      </c>
      <c r="L160" s="311">
        <v>3.3509277175787359E-4</v>
      </c>
      <c r="M160" s="311">
        <v>-6.4601572108360884E-4</v>
      </c>
      <c r="N160" s="311">
        <v>3.0706611507331338E-5</v>
      </c>
      <c r="O160" s="315">
        <v>-6.6924458137410771E-3</v>
      </c>
      <c r="P160" s="315">
        <v>6.7573166514726772E-4</v>
      </c>
      <c r="Q160" s="315">
        <v>-8.4099141759334643E-4</v>
      </c>
    </row>
    <row r="161" spans="1:17" x14ac:dyDescent="0.25">
      <c r="A161" s="84">
        <v>42309</v>
      </c>
      <c r="B161" s="310">
        <v>-9.180994771258888E-2</v>
      </c>
      <c r="C161" s="310">
        <v>-8.3049655245347853E-2</v>
      </c>
      <c r="D161" s="310">
        <v>-8.7602924672410421E-3</v>
      </c>
      <c r="E161" s="310">
        <v>-9.517877924702255E-3</v>
      </c>
      <c r="F161" s="310">
        <v>5.4521061250023903E-3</v>
      </c>
      <c r="G161" s="310">
        <v>-8.1408749726071363E-5</v>
      </c>
      <c r="H161" s="310">
        <v>-1.4555941116213923E-2</v>
      </c>
      <c r="I161" s="310">
        <v>-3.3263418376464873E-4</v>
      </c>
      <c r="J161" s="310">
        <v>7.5758545746121319E-4</v>
      </c>
      <c r="K161" s="310">
        <v>8.8244332158361435E-4</v>
      </c>
      <c r="L161" s="310">
        <v>4.8460093719237673E-4</v>
      </c>
      <c r="M161" s="310">
        <v>-6.4475519170440658E-4</v>
      </c>
      <c r="N161" s="310">
        <v>3.5296390389628612E-5</v>
      </c>
      <c r="O161" s="314">
        <v>-9.1852437409376039E-3</v>
      </c>
      <c r="P161" s="314">
        <v>1.3670442587759911E-3</v>
      </c>
      <c r="Q161" s="314">
        <v>-9.4209298507942673E-4</v>
      </c>
    </row>
    <row r="162" spans="1:17" x14ac:dyDescent="0.25">
      <c r="A162" s="85">
        <v>42339</v>
      </c>
      <c r="B162" s="311">
        <v>-0.10224425741525875</v>
      </c>
      <c r="C162" s="311">
        <v>-8.3689750215125369E-2</v>
      </c>
      <c r="D162" s="311">
        <v>-1.8554507200133422E-2</v>
      </c>
      <c r="E162" s="311">
        <v>-1.9744572994402534E-2</v>
      </c>
      <c r="F162" s="311">
        <v>-5.0265814954191445E-3</v>
      </c>
      <c r="G162" s="311">
        <v>-1.1661043560862748E-4</v>
      </c>
      <c r="H162" s="311">
        <v>-1.431306627057261E-2</v>
      </c>
      <c r="I162" s="311">
        <v>-2.8831479280215484E-4</v>
      </c>
      <c r="J162" s="311">
        <v>1.1900657942691111E-3</v>
      </c>
      <c r="K162" s="311">
        <v>1.5136164800548634E-3</v>
      </c>
      <c r="L162" s="311">
        <v>1.0157762943394951E-4</v>
      </c>
      <c r="M162" s="311">
        <v>-4.5785889607073758E-4</v>
      </c>
      <c r="N162" s="311">
        <v>3.2730580851035788E-5</v>
      </c>
      <c r="O162" s="315">
        <v>-1.9456258201600383E-2</v>
      </c>
      <c r="P162" s="315">
        <v>1.6151941094888129E-3</v>
      </c>
      <c r="Q162" s="315">
        <v>-7.1344310802185667E-4</v>
      </c>
    </row>
    <row r="163" spans="1:17" x14ac:dyDescent="0.25">
      <c r="A163" s="84">
        <v>42370</v>
      </c>
      <c r="B163" s="310">
        <v>-0.10732350729204981</v>
      </c>
      <c r="C163" s="310">
        <v>-8.9935592936825973E-2</v>
      </c>
      <c r="D163" s="310">
        <v>-1.7387914355223879E-2</v>
      </c>
      <c r="E163" s="310">
        <v>-1.8035784799546244E-2</v>
      </c>
      <c r="F163" s="310">
        <v>-2.7459031611845267E-3</v>
      </c>
      <c r="G163" s="310">
        <v>-1.1961316507426213E-4</v>
      </c>
      <c r="H163" s="310">
        <v>-1.4761120257895402E-2</v>
      </c>
      <c r="I163" s="310">
        <v>-4.0914821539205073E-4</v>
      </c>
      <c r="J163" s="310">
        <v>6.4787044432236508E-4</v>
      </c>
      <c r="K163" s="310">
        <v>1.042778252514654E-3</v>
      </c>
      <c r="L163" s="310">
        <v>1.4257411689075784E-4</v>
      </c>
      <c r="M163" s="310">
        <v>-5.7872783372915127E-4</v>
      </c>
      <c r="N163" s="310">
        <v>4.1245908646104507E-5</v>
      </c>
      <c r="O163" s="314">
        <v>-1.7626636584154191E-2</v>
      </c>
      <c r="P163" s="314">
        <v>1.1853523694054118E-3</v>
      </c>
      <c r="Q163" s="314">
        <v>-9.4663014047509755E-4</v>
      </c>
    </row>
    <row r="164" spans="1:17" x14ac:dyDescent="0.25">
      <c r="A164" s="85">
        <v>42401</v>
      </c>
      <c r="B164" s="311">
        <v>-0.10592209625004288</v>
      </c>
      <c r="C164" s="311">
        <v>-8.5164843694465392E-2</v>
      </c>
      <c r="D164" s="311">
        <v>-2.0757252555577491E-2</v>
      </c>
      <c r="E164" s="311">
        <v>-2.1084518359514234E-2</v>
      </c>
      <c r="F164" s="311">
        <v>-5.2783107855455839E-3</v>
      </c>
      <c r="G164" s="311">
        <v>-1.2562764094427306E-4</v>
      </c>
      <c r="H164" s="311">
        <v>-1.5428680554420739E-2</v>
      </c>
      <c r="I164" s="311">
        <v>-2.518993786036341E-4</v>
      </c>
      <c r="J164" s="311">
        <v>3.2726580393674343E-4</v>
      </c>
      <c r="K164" s="311">
        <v>6.1656196607303467E-4</v>
      </c>
      <c r="L164" s="311">
        <v>1.5445039603272087E-4</v>
      </c>
      <c r="M164" s="311">
        <v>-4.8770107606253257E-4</v>
      </c>
      <c r="N164" s="311">
        <v>4.3954517893520379E-5</v>
      </c>
      <c r="O164" s="315">
        <v>-2.0832618980910596E-2</v>
      </c>
      <c r="P164" s="315">
        <v>7.7101236210575549E-4</v>
      </c>
      <c r="Q164" s="315">
        <v>-6.9564593677264627E-4</v>
      </c>
    </row>
    <row r="165" spans="1:17" x14ac:dyDescent="0.25">
      <c r="A165" s="84">
        <v>42430</v>
      </c>
      <c r="B165" s="310">
        <v>-9.5940142355419394E-2</v>
      </c>
      <c r="C165" s="310">
        <v>-7.3413692683183596E-2</v>
      </c>
      <c r="D165" s="310">
        <v>-2.252644967223584E-2</v>
      </c>
      <c r="E165" s="310">
        <v>-2.2700420049754678E-2</v>
      </c>
      <c r="F165" s="310">
        <v>-6.373830722523244E-3</v>
      </c>
      <c r="G165" s="310">
        <v>-1.3005276897011449E-4</v>
      </c>
      <c r="H165" s="310">
        <v>-1.6022323972076685E-2</v>
      </c>
      <c r="I165" s="310">
        <v>-1.7421258618463228E-4</v>
      </c>
      <c r="J165" s="310">
        <v>1.7397037751883636E-4</v>
      </c>
      <c r="K165" s="310">
        <v>9.1036482786120883E-4</v>
      </c>
      <c r="L165" s="310">
        <v>-9.8676431264625941E-5</v>
      </c>
      <c r="M165" s="310">
        <v>-6.7532677102362577E-4</v>
      </c>
      <c r="N165" s="310">
        <v>3.7608751945879142E-5</v>
      </c>
      <c r="O165" s="314">
        <v>-2.2526207463570043E-2</v>
      </c>
      <c r="P165" s="314">
        <v>8.1168839659658291E-4</v>
      </c>
      <c r="Q165" s="314">
        <v>-8.1193060526237894E-4</v>
      </c>
    </row>
    <row r="166" spans="1:17" x14ac:dyDescent="0.25">
      <c r="A166" s="85">
        <v>42461</v>
      </c>
      <c r="B166" s="311">
        <v>-9.9713464959895234E-2</v>
      </c>
      <c r="C166" s="311">
        <v>-7.6708120108406247E-2</v>
      </c>
      <c r="D166" s="311">
        <v>-2.3005344851489033E-2</v>
      </c>
      <c r="E166" s="311">
        <v>-2.2933438450400558E-2</v>
      </c>
      <c r="F166" s="311">
        <v>-5.7961894718939911E-3</v>
      </c>
      <c r="G166" s="311">
        <v>-1.1591881782992444E-4</v>
      </c>
      <c r="H166" s="311">
        <v>-1.6871676521762448E-2</v>
      </c>
      <c r="I166" s="311">
        <v>-1.496536389141929E-4</v>
      </c>
      <c r="J166" s="311">
        <v>-7.190640108847214E-5</v>
      </c>
      <c r="K166" s="311">
        <v>8.2256192296780361E-4</v>
      </c>
      <c r="L166" s="311">
        <v>-1.7830373736937296E-4</v>
      </c>
      <c r="M166" s="311">
        <v>-7.5568792941439441E-4</v>
      </c>
      <c r="N166" s="311">
        <v>3.9523342727491455E-5</v>
      </c>
      <c r="O166" s="315">
        <v>-2.2783784811486362E-2</v>
      </c>
      <c r="P166" s="315">
        <v>6.442581855984307E-4</v>
      </c>
      <c r="Q166" s="315">
        <v>-8.6581822560109593E-4</v>
      </c>
    </row>
    <row r="167" spans="1:17" x14ac:dyDescent="0.25">
      <c r="A167" s="84">
        <v>42491</v>
      </c>
      <c r="B167" s="310">
        <v>-9.9492930295705856E-2</v>
      </c>
      <c r="C167" s="310">
        <v>-7.4723271581839043E-2</v>
      </c>
      <c r="D167" s="310">
        <v>-2.4769658713866844E-2</v>
      </c>
      <c r="E167" s="310">
        <v>-2.4527467007861264E-2</v>
      </c>
      <c r="F167" s="310">
        <v>-6.2873840738325295E-3</v>
      </c>
      <c r="G167" s="310">
        <v>-9.2092006363289519E-5</v>
      </c>
      <c r="H167" s="310">
        <v>-1.7786421263549606E-2</v>
      </c>
      <c r="I167" s="310">
        <v>-3.6156966411584273E-4</v>
      </c>
      <c r="J167" s="310">
        <v>-2.4219170600557624E-4</v>
      </c>
      <c r="K167" s="310">
        <v>6.2895718351041116E-4</v>
      </c>
      <c r="L167" s="310">
        <v>-3.5772246569224777E-4</v>
      </c>
      <c r="M167" s="310">
        <v>-5.4968623383680817E-4</v>
      </c>
      <c r="N167" s="310">
        <v>3.6259810013068487E-5</v>
      </c>
      <c r="O167" s="314">
        <v>-2.4165897343745427E-2</v>
      </c>
      <c r="P167" s="314">
        <v>2.7123471781816339E-4</v>
      </c>
      <c r="Q167" s="314">
        <v>-8.7499608793958244E-4</v>
      </c>
    </row>
    <row r="168" spans="1:17" x14ac:dyDescent="0.25">
      <c r="A168" s="85">
        <v>42522</v>
      </c>
      <c r="B168" s="311">
        <v>-9.8173433061210513E-2</v>
      </c>
      <c r="C168" s="311">
        <v>-7.3445412253520664E-2</v>
      </c>
      <c r="D168" s="311">
        <v>-2.4728020807689866E-2</v>
      </c>
      <c r="E168" s="311">
        <v>-2.4556088468124938E-2</v>
      </c>
      <c r="F168" s="311">
        <v>-5.8244598267186802E-3</v>
      </c>
      <c r="G168" s="311">
        <v>-9.4850504164085725E-5</v>
      </c>
      <c r="H168" s="311">
        <v>-1.8396286213294703E-2</v>
      </c>
      <c r="I168" s="311">
        <v>-2.404919239474725E-4</v>
      </c>
      <c r="J168" s="311">
        <v>-1.7193233956492806E-4</v>
      </c>
      <c r="K168" s="311">
        <v>5.6404413125219746E-4</v>
      </c>
      <c r="L168" s="311">
        <v>-2.8778482824637981E-4</v>
      </c>
      <c r="M168" s="311">
        <v>-4.852069418682517E-4</v>
      </c>
      <c r="N168" s="311">
        <v>3.7015299297505979E-5</v>
      </c>
      <c r="O168" s="315">
        <v>-2.4315596544177469E-2</v>
      </c>
      <c r="P168" s="315">
        <v>2.7625930300581765E-4</v>
      </c>
      <c r="Q168" s="315">
        <v>-6.8868356651821823E-4</v>
      </c>
    </row>
    <row r="169" spans="1:17" x14ac:dyDescent="0.25">
      <c r="A169" s="84">
        <v>42552</v>
      </c>
      <c r="B169" s="310">
        <v>-9.4677409064356677E-2</v>
      </c>
      <c r="C169" s="310">
        <v>-6.957936849351605E-2</v>
      </c>
      <c r="D169" s="310">
        <v>-2.5098040570840661E-2</v>
      </c>
      <c r="E169" s="310">
        <v>-2.5418575281332227E-2</v>
      </c>
      <c r="F169" s="310">
        <v>-5.7332551477164758E-3</v>
      </c>
      <c r="G169" s="310">
        <v>-1.1117358139475616E-4</v>
      </c>
      <c r="H169" s="310">
        <v>-1.9333930233883408E-2</v>
      </c>
      <c r="I169" s="310">
        <v>-2.4021631833758532E-4</v>
      </c>
      <c r="J169" s="310">
        <v>3.2053471049156757E-4</v>
      </c>
      <c r="K169" s="310">
        <v>9.7102328969734175E-4</v>
      </c>
      <c r="L169" s="310">
        <v>-2.3393510169872223E-4</v>
      </c>
      <c r="M169" s="310">
        <v>-4.5421650688935576E-4</v>
      </c>
      <c r="N169" s="310">
        <v>3.7663029382303965E-5</v>
      </c>
      <c r="O169" s="314">
        <v>-2.517835896299464E-2</v>
      </c>
      <c r="P169" s="314">
        <v>7.3708818799861949E-4</v>
      </c>
      <c r="Q169" s="314">
        <v>-6.5676979584463713E-4</v>
      </c>
    </row>
    <row r="170" spans="1:17" x14ac:dyDescent="0.25">
      <c r="A170" s="85">
        <v>42583</v>
      </c>
      <c r="B170" s="311">
        <v>-9.5143776424083185E-2</v>
      </c>
      <c r="C170" s="311">
        <v>-6.7752748759050754E-2</v>
      </c>
      <c r="D170" s="311">
        <v>-2.7391027665032448E-2</v>
      </c>
      <c r="E170" s="311">
        <v>-2.78198039112658E-2</v>
      </c>
      <c r="F170" s="311">
        <v>-6.5289583626181088E-3</v>
      </c>
      <c r="G170" s="311">
        <v>-1.0311617580937905E-4</v>
      </c>
      <c r="H170" s="311">
        <v>-2.0879683345336509E-2</v>
      </c>
      <c r="I170" s="311">
        <v>-3.0804602750179888E-4</v>
      </c>
      <c r="J170" s="311">
        <v>4.2877624623335214E-4</v>
      </c>
      <c r="K170" s="311">
        <v>7.9664060734107114E-4</v>
      </c>
      <c r="L170" s="311">
        <v>-1.4102505095669356E-4</v>
      </c>
      <c r="M170" s="311">
        <v>-2.7060537266938324E-4</v>
      </c>
      <c r="N170" s="311">
        <v>4.3766062518357781E-5</v>
      </c>
      <c r="O170" s="315">
        <v>-2.7511757883763997E-2</v>
      </c>
      <c r="P170" s="315">
        <v>6.5561555638437761E-4</v>
      </c>
      <c r="Q170" s="315">
        <v>-5.3488533765282435E-4</v>
      </c>
    </row>
    <row r="171" spans="1:17" x14ac:dyDescent="0.25">
      <c r="A171" s="84">
        <v>42614</v>
      </c>
      <c r="B171" s="310">
        <v>-9.3261100951350068E-2</v>
      </c>
      <c r="C171" s="310">
        <v>-6.2812452515079206E-2</v>
      </c>
      <c r="D171" s="310">
        <v>-3.0448648436270851E-2</v>
      </c>
      <c r="E171" s="310">
        <v>-3.0922051824069655E-2</v>
      </c>
      <c r="F171" s="310">
        <v>-7.217009286070131E-3</v>
      </c>
      <c r="G171" s="310">
        <v>-8.978714246410769E-5</v>
      </c>
      <c r="H171" s="310">
        <v>-2.3316392135571525E-2</v>
      </c>
      <c r="I171" s="310">
        <v>-2.9886325996389786E-4</v>
      </c>
      <c r="J171" s="310">
        <v>4.7340338779880268E-4</v>
      </c>
      <c r="K171" s="310">
        <v>6.6676021828400152E-4</v>
      </c>
      <c r="L171" s="310">
        <v>-1.2803662017447391E-4</v>
      </c>
      <c r="M171" s="310">
        <v>-1.094552760449323E-4</v>
      </c>
      <c r="N171" s="310">
        <v>4.4135065734207401E-5</v>
      </c>
      <c r="O171" s="314">
        <v>-3.0623188564105765E-2</v>
      </c>
      <c r="P171" s="314">
        <v>5.3872359810952758E-4</v>
      </c>
      <c r="Q171" s="314">
        <v>-3.6418347027462276E-4</v>
      </c>
    </row>
    <row r="172" spans="1:17" x14ac:dyDescent="0.25">
      <c r="A172" s="85">
        <v>42644</v>
      </c>
      <c r="B172" s="311">
        <v>-8.785128896568746E-2</v>
      </c>
      <c r="C172" s="311">
        <v>-6.5694553425252905E-2</v>
      </c>
      <c r="D172" s="311">
        <v>-2.2156735540434548E-2</v>
      </c>
      <c r="E172" s="311">
        <v>-2.2579179478096484E-2</v>
      </c>
      <c r="F172" s="311">
        <v>-2.3611444344594958E-4</v>
      </c>
      <c r="G172" s="311">
        <v>-1.3715691056871284E-4</v>
      </c>
      <c r="H172" s="311">
        <v>-2.1905371238564873E-2</v>
      </c>
      <c r="I172" s="311">
        <v>-3.0053688551694917E-4</v>
      </c>
      <c r="J172" s="311">
        <v>4.2244393766193474E-4</v>
      </c>
      <c r="K172" s="311">
        <v>5.8384893291421657E-4</v>
      </c>
      <c r="L172" s="311">
        <v>-1.2320691930515178E-4</v>
      </c>
      <c r="M172" s="311">
        <v>-7.9965890626445136E-5</v>
      </c>
      <c r="N172" s="311">
        <v>4.1767814679315133E-5</v>
      </c>
      <c r="O172" s="315">
        <v>-2.2278642592579535E-2</v>
      </c>
      <c r="P172" s="315">
        <v>4.6064201360906476E-4</v>
      </c>
      <c r="Q172" s="315">
        <v>-3.3873496146407918E-4</v>
      </c>
    </row>
    <row r="173" spans="1:17" x14ac:dyDescent="0.25">
      <c r="A173" s="84">
        <v>42675</v>
      </c>
      <c r="B173" s="310">
        <v>-9.3457944009948293E-2</v>
      </c>
      <c r="C173" s="310">
        <v>-6.8255789627045468E-2</v>
      </c>
      <c r="D173" s="310">
        <v>-2.5202154382902825E-2</v>
      </c>
      <c r="E173" s="310">
        <v>-2.5359124023979933E-2</v>
      </c>
      <c r="F173" s="310">
        <v>-2.4632984829608714E-3</v>
      </c>
      <c r="G173" s="310">
        <v>-1.6469987266656542E-4</v>
      </c>
      <c r="H173" s="310">
        <v>-2.2475602612444977E-2</v>
      </c>
      <c r="I173" s="310">
        <v>-2.5552305590751892E-4</v>
      </c>
      <c r="J173" s="310">
        <v>1.5696964107711099E-4</v>
      </c>
      <c r="K173" s="310">
        <v>4.2849477447588487E-4</v>
      </c>
      <c r="L173" s="310">
        <v>-2.8037579504182147E-4</v>
      </c>
      <c r="M173" s="310">
        <v>-3.0763233176981423E-5</v>
      </c>
      <c r="N173" s="310">
        <v>3.961389482002905E-5</v>
      </c>
      <c r="O173" s="314">
        <v>-2.5103600968072414E-2</v>
      </c>
      <c r="P173" s="314">
        <v>1.481189794340634E-4</v>
      </c>
      <c r="Q173" s="314">
        <v>-2.466723942644713E-4</v>
      </c>
    </row>
    <row r="174" spans="1:17" x14ac:dyDescent="0.25">
      <c r="A174" s="85">
        <v>42705</v>
      </c>
      <c r="B174" s="311">
        <v>-8.9803173097582165E-2</v>
      </c>
      <c r="C174" s="311">
        <v>-6.4945105083403801E-2</v>
      </c>
      <c r="D174" s="311">
        <v>-2.4858068014178371E-2</v>
      </c>
      <c r="E174" s="311">
        <v>-2.5579049047583003E-2</v>
      </c>
      <c r="F174" s="311">
        <v>-1.3989353826152288E-3</v>
      </c>
      <c r="G174" s="311">
        <v>-1.5509332493822181E-4</v>
      </c>
      <c r="H174" s="311">
        <v>-2.3891661420138641E-2</v>
      </c>
      <c r="I174" s="311">
        <v>-1.3335891989091239E-4</v>
      </c>
      <c r="J174" s="311">
        <v>7.2098103340463267E-4</v>
      </c>
      <c r="K174" s="311">
        <v>1.0829044522450413E-3</v>
      </c>
      <c r="L174" s="311">
        <v>-3.3846025388706074E-4</v>
      </c>
      <c r="M174" s="311">
        <v>-7.4299426319986909E-5</v>
      </c>
      <c r="N174" s="311">
        <v>5.0836261366638848E-5</v>
      </c>
      <c r="O174" s="315">
        <v>-2.5445690127692093E-2</v>
      </c>
      <c r="P174" s="315">
        <v>7.4444419835798057E-4</v>
      </c>
      <c r="Q174" s="315">
        <v>-1.5682208484426045E-4</v>
      </c>
    </row>
    <row r="175" spans="1:17" x14ac:dyDescent="0.25">
      <c r="A175" s="84">
        <v>42736</v>
      </c>
      <c r="B175" s="310">
        <v>-8.4733202002811508E-2</v>
      </c>
      <c r="C175" s="310">
        <v>-6.1418305038222341E-2</v>
      </c>
      <c r="D175" s="310">
        <v>-2.3314896964589212E-2</v>
      </c>
      <c r="E175" s="310">
        <v>-2.4587654240860415E-2</v>
      </c>
      <c r="F175" s="310">
        <v>2.4057049795517648E-4</v>
      </c>
      <c r="G175" s="310">
        <v>-1.5080101221386948E-4</v>
      </c>
      <c r="H175" s="310">
        <v>-2.4528905644033396E-2</v>
      </c>
      <c r="I175" s="310">
        <v>-1.4851808256832638E-4</v>
      </c>
      <c r="J175" s="310">
        <v>1.2727572762712025E-3</v>
      </c>
      <c r="K175" s="310">
        <v>1.4743405175390337E-3</v>
      </c>
      <c r="L175" s="310">
        <v>-2.8589560021621943E-4</v>
      </c>
      <c r="M175" s="310">
        <v>6.0056716080544621E-5</v>
      </c>
      <c r="N175" s="310">
        <v>2.4255642867843791E-5</v>
      </c>
      <c r="O175" s="314">
        <v>-2.4439136158292088E-2</v>
      </c>
      <c r="P175" s="314">
        <v>1.1884449173228144E-3</v>
      </c>
      <c r="Q175" s="314">
        <v>-6.4205723619937977E-5</v>
      </c>
    </row>
    <row r="176" spans="1:17" x14ac:dyDescent="0.25">
      <c r="A176" s="85">
        <v>42767</v>
      </c>
      <c r="B176" s="311">
        <v>-8.4655352533337988E-2</v>
      </c>
      <c r="C176" s="311">
        <v>-6.1355860605342732E-2</v>
      </c>
      <c r="D176" s="311">
        <v>-2.3299491927995342E-2</v>
      </c>
      <c r="E176" s="311">
        <v>-2.4914733888719554E-2</v>
      </c>
      <c r="F176" s="311">
        <v>3.7508345135412667E-4</v>
      </c>
      <c r="G176" s="311">
        <v>-1.3573705760838595E-4</v>
      </c>
      <c r="H176" s="311">
        <v>-2.4960777730309306E-2</v>
      </c>
      <c r="I176" s="311">
        <v>-1.9330255215599252E-4</v>
      </c>
      <c r="J176" s="311">
        <v>1.6152419607242112E-3</v>
      </c>
      <c r="K176" s="311">
        <v>1.7775424998491974E-3</v>
      </c>
      <c r="L176" s="311">
        <v>-1.9434104212216744E-4</v>
      </c>
      <c r="M176" s="311">
        <v>5.3867846126616728E-6</v>
      </c>
      <c r="N176" s="311">
        <v>2.6653718384519837E-5</v>
      </c>
      <c r="O176" s="315">
        <v>-2.4721431336563564E-2</v>
      </c>
      <c r="P176" s="315">
        <v>1.5832014577270299E-3</v>
      </c>
      <c r="Q176" s="315">
        <v>-1.6126204915881102E-4</v>
      </c>
    </row>
    <row r="177" spans="1:17" x14ac:dyDescent="0.25">
      <c r="A177" s="84">
        <v>42795</v>
      </c>
      <c r="B177" s="310">
        <v>-9.1315475857713477E-2</v>
      </c>
      <c r="C177" s="310">
        <v>-6.8041416354902212E-2</v>
      </c>
      <c r="D177" s="310">
        <v>-2.3274059502811317E-2</v>
      </c>
      <c r="E177" s="310">
        <v>-2.5303731865111874E-2</v>
      </c>
      <c r="F177" s="310">
        <v>3.7142653505080065E-4</v>
      </c>
      <c r="G177" s="310">
        <v>-1.1857054998169857E-4</v>
      </c>
      <c r="H177" s="310">
        <v>-2.531154987590286E-2</v>
      </c>
      <c r="I177" s="310">
        <v>-2.4503797427811601E-4</v>
      </c>
      <c r="J177" s="310">
        <v>2.0296723623005582E-3</v>
      </c>
      <c r="K177" s="310">
        <v>1.8220644025157609E-3</v>
      </c>
      <c r="L177" s="310">
        <v>4.32508570913223E-5</v>
      </c>
      <c r="M177" s="310">
        <v>1.4334896405238155E-4</v>
      </c>
      <c r="N177" s="310">
        <v>2.1008138641093759E-5</v>
      </c>
      <c r="O177" s="314">
        <v>-2.5058693890833757E-2</v>
      </c>
      <c r="P177" s="314">
        <v>1.8653152596070832E-3</v>
      </c>
      <c r="Q177" s="314">
        <v>-8.068087158464069E-5</v>
      </c>
    </row>
    <row r="178" spans="1:17" x14ac:dyDescent="0.25">
      <c r="A178" s="85">
        <v>42826</v>
      </c>
      <c r="B178" s="311">
        <v>-9.1473541233460298E-2</v>
      </c>
      <c r="C178" s="311">
        <v>-6.8678024665961027E-2</v>
      </c>
      <c r="D178" s="311">
        <v>-2.2795516567499327E-2</v>
      </c>
      <c r="E178" s="311">
        <v>-2.4819657085154635E-2</v>
      </c>
      <c r="F178" s="311">
        <v>1.3819713635664938E-3</v>
      </c>
      <c r="G178" s="311">
        <v>-1.5296443483292345E-4</v>
      </c>
      <c r="H178" s="311">
        <v>-2.5803663579295887E-2</v>
      </c>
      <c r="I178" s="311">
        <v>-2.4500043459232051E-4</v>
      </c>
      <c r="J178" s="311">
        <v>2.024140517655309E-3</v>
      </c>
      <c r="K178" s="311">
        <v>1.6727686344894231E-3</v>
      </c>
      <c r="L178" s="311">
        <v>7.3534495636909476E-5</v>
      </c>
      <c r="M178" s="311">
        <v>2.6508211709519913E-4</v>
      </c>
      <c r="N178" s="311">
        <v>1.2755270433777542E-5</v>
      </c>
      <c r="O178" s="315">
        <v>-2.4574656650562316E-2</v>
      </c>
      <c r="P178" s="315">
        <v>1.7463031301263325E-3</v>
      </c>
      <c r="Q178" s="315">
        <v>3.2836952936656161E-5</v>
      </c>
    </row>
    <row r="179" spans="1:17" x14ac:dyDescent="0.25">
      <c r="A179" s="84">
        <v>42856</v>
      </c>
      <c r="B179" s="310">
        <v>-9.1978634510267304E-2</v>
      </c>
      <c r="C179" s="310">
        <v>-6.7334456152783412E-2</v>
      </c>
      <c r="D179" s="310">
        <v>-2.4644178357483972E-2</v>
      </c>
      <c r="E179" s="310">
        <v>-2.6874424128184839E-2</v>
      </c>
      <c r="F179" s="310">
        <v>3.8104760702837635E-5</v>
      </c>
      <c r="G179" s="310">
        <v>-1.5229299136326868E-4</v>
      </c>
      <c r="H179" s="310">
        <v>-2.6569647396390908E-2</v>
      </c>
      <c r="I179" s="310">
        <v>-1.9058850113349619E-4</v>
      </c>
      <c r="J179" s="310">
        <v>2.2302457707008673E-3</v>
      </c>
      <c r="K179" s="310">
        <v>1.6771747095956299E-3</v>
      </c>
      <c r="L179" s="310">
        <v>2.3254195688641584E-4</v>
      </c>
      <c r="M179" s="310">
        <v>3.0350087747431549E-4</v>
      </c>
      <c r="N179" s="310">
        <v>1.7028226744506316E-5</v>
      </c>
      <c r="O179" s="314">
        <v>-2.6683835627051337E-2</v>
      </c>
      <c r="P179" s="314">
        <v>1.9097166664820457E-3</v>
      </c>
      <c r="Q179" s="314">
        <v>1.2994060308532562E-4</v>
      </c>
    </row>
    <row r="180" spans="1:17" x14ac:dyDescent="0.25">
      <c r="A180" s="85">
        <v>42887</v>
      </c>
      <c r="B180" s="311">
        <v>-9.4626431307298156E-2</v>
      </c>
      <c r="C180" s="311">
        <v>-6.8582796504070329E-2</v>
      </c>
      <c r="D180" s="311">
        <v>-2.604363480322789E-2</v>
      </c>
      <c r="E180" s="311">
        <v>-2.8323899569985215E-2</v>
      </c>
      <c r="F180" s="311">
        <v>-1.1104186867611624E-3</v>
      </c>
      <c r="G180" s="311">
        <v>-1.4931775747597763E-4</v>
      </c>
      <c r="H180" s="311">
        <v>-2.6816374480494495E-2</v>
      </c>
      <c r="I180" s="311">
        <v>-2.4778864525357852E-4</v>
      </c>
      <c r="J180" s="311">
        <v>2.2802647667573245E-3</v>
      </c>
      <c r="K180" s="311">
        <v>1.7539622712948967E-3</v>
      </c>
      <c r="L180" s="311">
        <v>1.7168624214743724E-4</v>
      </c>
      <c r="M180" s="311">
        <v>3.3859702000339287E-4</v>
      </c>
      <c r="N180" s="311">
        <v>1.6019233311597567E-5</v>
      </c>
      <c r="O180" s="315">
        <v>-2.8076110924731636E-2</v>
      </c>
      <c r="P180" s="315">
        <v>1.9256485134423339E-3</v>
      </c>
      <c r="Q180" s="315">
        <v>1.0682760806141192E-4</v>
      </c>
    </row>
    <row r="181" spans="1:17" x14ac:dyDescent="0.25">
      <c r="A181" s="84">
        <v>42917</v>
      </c>
      <c r="B181" s="310">
        <v>-9.2908892202914817E-2</v>
      </c>
      <c r="C181" s="310">
        <v>-6.6447331866560946E-2</v>
      </c>
      <c r="D181" s="310">
        <v>-2.646156033635395E-2</v>
      </c>
      <c r="E181" s="310">
        <v>-2.8484669332821372E-2</v>
      </c>
      <c r="F181" s="310">
        <v>-1.1492198825455865E-3</v>
      </c>
      <c r="G181" s="310">
        <v>-1.7185913241632393E-4</v>
      </c>
      <c r="H181" s="310">
        <v>-2.6979540691576757E-2</v>
      </c>
      <c r="I181" s="310">
        <v>-1.840496262827029E-4</v>
      </c>
      <c r="J181" s="310">
        <v>2.0231089964674255E-3</v>
      </c>
      <c r="K181" s="310">
        <v>1.4927505189922278E-3</v>
      </c>
      <c r="L181" s="310">
        <v>6.5991057939815501E-5</v>
      </c>
      <c r="M181" s="310">
        <v>4.5122393705472255E-4</v>
      </c>
      <c r="N181" s="310">
        <v>1.3143482480659779E-5</v>
      </c>
      <c r="O181" s="314">
        <v>-2.8300619706538667E-2</v>
      </c>
      <c r="P181" s="314">
        <v>1.5587415769320434E-3</v>
      </c>
      <c r="Q181" s="314">
        <v>2.8031779325267945E-4</v>
      </c>
    </row>
    <row r="182" spans="1:17" x14ac:dyDescent="0.25">
      <c r="A182" s="85">
        <v>42948</v>
      </c>
      <c r="B182" s="311">
        <v>-8.9911169231729982E-2</v>
      </c>
      <c r="C182" s="311">
        <v>-6.5506972438179864E-2</v>
      </c>
      <c r="D182" s="311">
        <v>-2.4404196793550194E-2</v>
      </c>
      <c r="E182" s="311">
        <v>-2.6471441300679042E-2</v>
      </c>
      <c r="F182" s="311">
        <v>9.7895247929158944E-4</v>
      </c>
      <c r="G182" s="311">
        <v>-1.6114063205933816E-4</v>
      </c>
      <c r="H182" s="311">
        <v>-2.7134119326249331E-2</v>
      </c>
      <c r="I182" s="311">
        <v>-1.5513382166196647E-4</v>
      </c>
      <c r="J182" s="311">
        <v>2.0672445071288543E-3</v>
      </c>
      <c r="K182" s="311">
        <v>1.6264012183369787E-3</v>
      </c>
      <c r="L182" s="311">
        <v>1.0524256228930005E-4</v>
      </c>
      <c r="M182" s="311">
        <v>3.2320119177116325E-4</v>
      </c>
      <c r="N182" s="311">
        <v>1.2399534731412808E-5</v>
      </c>
      <c r="O182" s="315">
        <v>-2.631630747901708E-2</v>
      </c>
      <c r="P182" s="315">
        <v>1.7316437806262786E-3</v>
      </c>
      <c r="Q182" s="315">
        <v>1.8046690484060959E-4</v>
      </c>
    </row>
    <row r="183" spans="1:17" x14ac:dyDescent="0.25">
      <c r="A183" s="84">
        <v>42979</v>
      </c>
      <c r="B183" s="310">
        <v>-8.7542897220248661E-2</v>
      </c>
      <c r="C183" s="310">
        <v>-6.4034446260806843E-2</v>
      </c>
      <c r="D183" s="310">
        <v>-2.3508450959441825E-2</v>
      </c>
      <c r="E183" s="310">
        <v>-2.5693448233535678E-2</v>
      </c>
      <c r="F183" s="310">
        <v>2.1281189570303569E-3</v>
      </c>
      <c r="G183" s="310">
        <v>-1.8128658423998125E-4</v>
      </c>
      <c r="H183" s="310">
        <v>-2.7533658956933514E-2</v>
      </c>
      <c r="I183" s="310">
        <v>-1.0662164939253205E-4</v>
      </c>
      <c r="J183" s="310">
        <v>2.1849972740938506E-3</v>
      </c>
      <c r="K183" s="310">
        <v>1.6713867480975411E-3</v>
      </c>
      <c r="L183" s="310">
        <v>2.2130551883461487E-4</v>
      </c>
      <c r="M183" s="310">
        <v>2.8340202338486206E-4</v>
      </c>
      <c r="N183" s="310">
        <v>8.9029837768325789E-6</v>
      </c>
      <c r="O183" s="314">
        <v>-2.5586826584143137E-2</v>
      </c>
      <c r="P183" s="314">
        <v>1.8926922669321559E-3</v>
      </c>
      <c r="Q183" s="314">
        <v>1.8568335776916259E-4</v>
      </c>
    </row>
    <row r="184" spans="1:17" x14ac:dyDescent="0.25">
      <c r="A184" s="85">
        <v>43009</v>
      </c>
      <c r="B184" s="311">
        <v>-9.2426818215782997E-2</v>
      </c>
      <c r="C184" s="311">
        <v>-6.3651862004462226E-2</v>
      </c>
      <c r="D184" s="311">
        <v>-2.877495621132076E-2</v>
      </c>
      <c r="E184" s="311">
        <v>-3.0894512373150915E-2</v>
      </c>
      <c r="F184" s="311">
        <v>-2.7767915383444665E-3</v>
      </c>
      <c r="G184" s="311">
        <v>-1.40476039630029E-4</v>
      </c>
      <c r="H184" s="311">
        <v>-2.7825234344131523E-2</v>
      </c>
      <c r="I184" s="311">
        <v>-1.5201045104489341E-4</v>
      </c>
      <c r="J184" s="311">
        <v>2.1195561618301529E-3</v>
      </c>
      <c r="K184" s="311">
        <v>1.6978612268887408E-3</v>
      </c>
      <c r="L184" s="311">
        <v>1.964331603730684E-4</v>
      </c>
      <c r="M184" s="311">
        <v>2.1573592132587252E-4</v>
      </c>
      <c r="N184" s="311">
        <v>9.5258532424710258E-6</v>
      </c>
      <c r="O184" s="315">
        <v>-3.0742501922106018E-2</v>
      </c>
      <c r="P184" s="315">
        <v>1.8942943872618091E-3</v>
      </c>
      <c r="Q184" s="315">
        <v>7.325132352345013E-5</v>
      </c>
    </row>
    <row r="185" spans="1:17" x14ac:dyDescent="0.25">
      <c r="A185" s="84">
        <v>43040</v>
      </c>
      <c r="B185" s="310">
        <v>-8.4360162001518302E-2</v>
      </c>
      <c r="C185" s="310">
        <v>-6.154811700400873E-2</v>
      </c>
      <c r="D185" s="310">
        <v>-2.2812044997509568E-2</v>
      </c>
      <c r="E185" s="310">
        <v>-2.4728603730789861E-2</v>
      </c>
      <c r="F185" s="310">
        <v>3.0475662060501295E-3</v>
      </c>
      <c r="G185" s="310">
        <v>-1.2213647147965614E-4</v>
      </c>
      <c r="H185" s="310">
        <v>-2.7501816371858574E-2</v>
      </c>
      <c r="I185" s="310">
        <v>-1.5221709350175924E-4</v>
      </c>
      <c r="J185" s="310">
        <v>1.9165587332802901E-3</v>
      </c>
      <c r="K185" s="310">
        <v>1.5625356188254044E-3</v>
      </c>
      <c r="L185" s="310">
        <v>1.3950172674507459E-4</v>
      </c>
      <c r="M185" s="310">
        <v>2.025982522458026E-4</v>
      </c>
      <c r="N185" s="310">
        <v>1.1923135464008348E-5</v>
      </c>
      <c r="O185" s="314">
        <v>-2.4576386637288099E-2</v>
      </c>
      <c r="P185" s="314">
        <v>1.7020373455704789E-3</v>
      </c>
      <c r="Q185" s="314">
        <v>6.2304294208051711E-5</v>
      </c>
    </row>
    <row r="186" spans="1:17" x14ac:dyDescent="0.25">
      <c r="A186" s="85">
        <v>43070</v>
      </c>
      <c r="B186" s="311">
        <v>-7.8031847126433143E-2</v>
      </c>
      <c r="C186" s="311">
        <v>-6.1158894738224535E-2</v>
      </c>
      <c r="D186" s="311">
        <v>-1.6872952388208635E-2</v>
      </c>
      <c r="E186" s="311">
        <v>-1.8217476653587215E-2</v>
      </c>
      <c r="F186" s="311">
        <v>9.8813447908668011E-3</v>
      </c>
      <c r="G186" s="311">
        <v>-1.1614095104131761E-4</v>
      </c>
      <c r="H186" s="311">
        <v>-2.7837380907768109E-2</v>
      </c>
      <c r="I186" s="311">
        <v>-1.4529958564458978E-4</v>
      </c>
      <c r="J186" s="311">
        <v>1.3445242653785799E-3</v>
      </c>
      <c r="K186" s="311">
        <v>1.052313347704606E-3</v>
      </c>
      <c r="L186" s="311">
        <v>9.1676701986897954E-5</v>
      </c>
      <c r="M186" s="311">
        <v>2.0192549179652802E-4</v>
      </c>
      <c r="N186" s="311">
        <v>-1.3912761094520149E-6</v>
      </c>
      <c r="O186" s="315">
        <v>-1.8072177067942626E-2</v>
      </c>
      <c r="P186" s="315">
        <v>1.1439900496915041E-3</v>
      </c>
      <c r="Q186" s="315">
        <v>5.5234630042486227E-5</v>
      </c>
    </row>
    <row r="187" spans="1:17" x14ac:dyDescent="0.25">
      <c r="A187" s="84">
        <v>43101</v>
      </c>
      <c r="B187" s="310">
        <v>-7.490573550592132E-2</v>
      </c>
      <c r="C187" s="310">
        <v>-5.9660528111544729E-2</v>
      </c>
      <c r="D187" s="310">
        <v>-1.5245207394376563E-2</v>
      </c>
      <c r="E187" s="310">
        <v>-1.6515658771369953E-2</v>
      </c>
      <c r="F187" s="310">
        <v>1.1600231104477584E-2</v>
      </c>
      <c r="G187" s="310">
        <v>-1.2093539501864643E-4</v>
      </c>
      <c r="H187" s="310">
        <v>-2.7917047047352032E-2</v>
      </c>
      <c r="I187" s="310">
        <v>-7.7907433476854222E-5</v>
      </c>
      <c r="J187" s="310">
        <v>1.2704513769933885E-3</v>
      </c>
      <c r="K187" s="310">
        <v>9.9139146307305245E-4</v>
      </c>
      <c r="L187" s="310">
        <v>1.0698141223978334E-4</v>
      </c>
      <c r="M187" s="310">
        <v>1.5112435371632092E-4</v>
      </c>
      <c r="N187" s="310">
        <v>2.0954147964231911E-5</v>
      </c>
      <c r="O187" s="314">
        <v>-1.6437751337893096E-2</v>
      </c>
      <c r="P187" s="314">
        <v>1.0983728753128357E-3</v>
      </c>
      <c r="Q187" s="314">
        <v>9.4171068203698606E-5</v>
      </c>
    </row>
    <row r="188" spans="1:17" x14ac:dyDescent="0.25">
      <c r="A188" s="85">
        <v>43132</v>
      </c>
      <c r="B188" s="311">
        <v>-7.3458754505039123E-2</v>
      </c>
      <c r="C188" s="311">
        <v>-5.9165408763831265E-2</v>
      </c>
      <c r="D188" s="311">
        <v>-1.4293345741207837E-2</v>
      </c>
      <c r="E188" s="311">
        <v>-1.5023634432311552E-2</v>
      </c>
      <c r="F188" s="311">
        <v>1.3208433592267315E-2</v>
      </c>
      <c r="G188" s="311">
        <v>-1.3261720962083395E-4</v>
      </c>
      <c r="H188" s="311">
        <v>-2.7996622059573973E-2</v>
      </c>
      <c r="I188" s="311">
        <v>-1.0282875538405877E-4</v>
      </c>
      <c r="J188" s="311">
        <v>7.3028869110371597E-4</v>
      </c>
      <c r="K188" s="311">
        <v>5.5916793184879415E-4</v>
      </c>
      <c r="L188" s="311">
        <v>4.7809032536020775E-5</v>
      </c>
      <c r="M188" s="311">
        <v>1.0587008175490992E-4</v>
      </c>
      <c r="N188" s="311">
        <v>1.7441644963991195E-5</v>
      </c>
      <c r="O188" s="315">
        <v>-1.4920805676927492E-2</v>
      </c>
      <c r="P188" s="315">
        <v>6.0697696438481491E-4</v>
      </c>
      <c r="Q188" s="315">
        <v>2.0482971334842344E-5</v>
      </c>
    </row>
    <row r="189" spans="1:17" x14ac:dyDescent="0.25">
      <c r="A189" s="84">
        <v>43160</v>
      </c>
      <c r="B189" s="310">
        <v>-7.3760324536198588E-2</v>
      </c>
      <c r="C189" s="310">
        <v>-5.7375101320476386E-2</v>
      </c>
      <c r="D189" s="310">
        <v>-1.6385223215722167E-2</v>
      </c>
      <c r="E189" s="310">
        <v>-1.7051195883666777E-2</v>
      </c>
      <c r="F189" s="310">
        <v>1.2143126109416511E-2</v>
      </c>
      <c r="G189" s="310">
        <v>-1.3110095524711339E-4</v>
      </c>
      <c r="H189" s="310">
        <v>-2.8986304937205203E-2</v>
      </c>
      <c r="I189" s="310">
        <v>-7.691610063097177E-5</v>
      </c>
      <c r="J189" s="310">
        <v>6.6597266794460861E-4</v>
      </c>
      <c r="K189" s="310">
        <v>5.3030901638635383E-4</v>
      </c>
      <c r="L189" s="310">
        <v>1.6832880471607865E-5</v>
      </c>
      <c r="M189" s="310">
        <v>9.5366700359987122E-5</v>
      </c>
      <c r="N189" s="310">
        <v>2.3464070726659624E-5</v>
      </c>
      <c r="O189" s="314">
        <v>-1.6974279783035805E-2</v>
      </c>
      <c r="P189" s="314">
        <v>5.4714189685796171E-4</v>
      </c>
      <c r="Q189" s="314">
        <v>4.1914670455674979E-5</v>
      </c>
    </row>
    <row r="190" spans="1:17" x14ac:dyDescent="0.25">
      <c r="A190" s="85">
        <v>43191</v>
      </c>
      <c r="B190" s="311">
        <v>-7.5065300348556713E-2</v>
      </c>
      <c r="C190" s="311">
        <v>-5.7263771775751329E-2</v>
      </c>
      <c r="D190" s="311">
        <v>-1.7801528572805373E-2</v>
      </c>
      <c r="E190" s="311">
        <v>-1.7975615076790564E-2</v>
      </c>
      <c r="F190" s="311">
        <v>1.1173933487464493E-2</v>
      </c>
      <c r="G190" s="311">
        <v>-1.175605930232722E-4</v>
      </c>
      <c r="H190" s="311">
        <v>-2.8854828866278447E-2</v>
      </c>
      <c r="I190" s="311">
        <v>-1.7715910495333997E-4</v>
      </c>
      <c r="J190" s="311">
        <v>1.7408650398518965E-4</v>
      </c>
      <c r="K190" s="311">
        <v>8.0491968543104143E-5</v>
      </c>
      <c r="L190" s="311">
        <v>-4.0400475495684676E-5</v>
      </c>
      <c r="M190" s="311">
        <v>1.0616354469719796E-4</v>
      </c>
      <c r="N190" s="311">
        <v>2.7831466240572221E-5</v>
      </c>
      <c r="O190" s="315">
        <v>-1.7798455971837226E-2</v>
      </c>
      <c r="P190" s="315">
        <v>4.0091493047419467E-5</v>
      </c>
      <c r="Q190" s="315">
        <v>-4.3164094015569793E-5</v>
      </c>
    </row>
    <row r="191" spans="1:17" x14ac:dyDescent="0.25">
      <c r="A191" s="84">
        <v>43221</v>
      </c>
      <c r="B191" s="310">
        <v>-7.2198940795777294E-2</v>
      </c>
      <c r="C191" s="310">
        <v>-5.7781401403158329E-2</v>
      </c>
      <c r="D191" s="310">
        <v>-1.4417539392618934E-2</v>
      </c>
      <c r="E191" s="310">
        <v>-1.4761912206652966E-2</v>
      </c>
      <c r="F191" s="310">
        <v>1.3880378062607748E-2</v>
      </c>
      <c r="G191" s="310">
        <v>-1.0848230615829205E-4</v>
      </c>
      <c r="H191" s="310">
        <v>-2.841598326220434E-2</v>
      </c>
      <c r="I191" s="310">
        <v>-1.1782470089808073E-4</v>
      </c>
      <c r="J191" s="310">
        <v>3.4437281403403209E-4</v>
      </c>
      <c r="K191" s="310">
        <v>2.7409054668924498E-4</v>
      </c>
      <c r="L191" s="310">
        <v>-3.3287795965132105E-5</v>
      </c>
      <c r="M191" s="310">
        <v>8.1247671890433213E-5</v>
      </c>
      <c r="N191" s="310">
        <v>2.232239141948603E-5</v>
      </c>
      <c r="O191" s="314">
        <v>-1.4644087505754884E-2</v>
      </c>
      <c r="P191" s="314">
        <v>2.4080275072411287E-4</v>
      </c>
      <c r="Q191" s="314">
        <v>-1.425463758816149E-5</v>
      </c>
    </row>
    <row r="192" spans="1:17" x14ac:dyDescent="0.25">
      <c r="A192" s="85">
        <v>43252</v>
      </c>
      <c r="B192" s="311">
        <v>-7.2961319515474757E-2</v>
      </c>
      <c r="C192" s="311">
        <v>-5.9505290744763004E-2</v>
      </c>
      <c r="D192" s="311">
        <v>-1.3456028770711677E-2</v>
      </c>
      <c r="E192" s="311">
        <v>-1.3825894077402534E-2</v>
      </c>
      <c r="F192" s="311">
        <v>1.4825568748833879E-2</v>
      </c>
      <c r="G192" s="311">
        <v>-1.0707551302802528E-4</v>
      </c>
      <c r="H192" s="311">
        <v>-2.8561318236461374E-2</v>
      </c>
      <c r="I192" s="311">
        <v>1.6930923252988166E-5</v>
      </c>
      <c r="J192" s="311">
        <v>3.6986530669085705E-4</v>
      </c>
      <c r="K192" s="311">
        <v>2.2208003763476202E-4</v>
      </c>
      <c r="L192" s="311">
        <v>3.482755425912978E-5</v>
      </c>
      <c r="M192" s="311">
        <v>8.8812904205790607E-5</v>
      </c>
      <c r="N192" s="311">
        <v>2.4144810591174693E-5</v>
      </c>
      <c r="O192" s="315">
        <v>-1.3842825000655519E-2</v>
      </c>
      <c r="P192" s="315">
        <v>2.5690759189389182E-4</v>
      </c>
      <c r="Q192" s="315">
        <v>1.2988863804995346E-4</v>
      </c>
    </row>
    <row r="193" spans="1:17" x14ac:dyDescent="0.25">
      <c r="A193" s="84">
        <v>43282</v>
      </c>
      <c r="B193" s="310">
        <v>-7.0366791083704694E-2</v>
      </c>
      <c r="C193" s="310">
        <v>-5.88644616178663E-2</v>
      </c>
      <c r="D193" s="310">
        <v>-1.1502329465838304E-2</v>
      </c>
      <c r="E193" s="310">
        <v>-1.2007057723267321E-2</v>
      </c>
      <c r="F193" s="310">
        <v>1.66155586917793E-2</v>
      </c>
      <c r="G193" s="310">
        <v>-1.1604233267989757E-4</v>
      </c>
      <c r="H193" s="310">
        <v>-2.8601505538979353E-2</v>
      </c>
      <c r="I193" s="310">
        <v>9.4931456612633964E-5</v>
      </c>
      <c r="J193" s="310">
        <v>5.0472825742901633E-4</v>
      </c>
      <c r="K193" s="310">
        <v>3.6857285541290154E-4</v>
      </c>
      <c r="L193" s="310">
        <v>7.2643560659034238E-6</v>
      </c>
      <c r="M193" s="310">
        <v>1.0432027432876332E-4</v>
      </c>
      <c r="N193" s="310">
        <v>2.4570771621448035E-5</v>
      </c>
      <c r="O193" s="314">
        <v>-1.2101989179879952E-2</v>
      </c>
      <c r="P193" s="314">
        <v>3.7583721147880497E-4</v>
      </c>
      <c r="Q193" s="314">
        <v>2.2382250256284533E-4</v>
      </c>
    </row>
    <row r="194" spans="1:17" x14ac:dyDescent="0.25">
      <c r="A194" s="85">
        <v>43313</v>
      </c>
      <c r="B194" s="311">
        <v>-7.4738347772330072E-2</v>
      </c>
      <c r="C194" s="311">
        <v>-6.2192148154419417E-2</v>
      </c>
      <c r="D194" s="311">
        <v>-1.2546199617910585E-2</v>
      </c>
      <c r="E194" s="311">
        <v>-1.3605002533462059E-2</v>
      </c>
      <c r="F194" s="311">
        <v>1.5072106147704436E-2</v>
      </c>
      <c r="G194" s="311">
        <v>-9.7791552575851435E-5</v>
      </c>
      <c r="H194" s="311">
        <v>-2.8650807384187127E-2</v>
      </c>
      <c r="I194" s="311">
        <v>7.149025559648283E-5</v>
      </c>
      <c r="J194" s="311">
        <v>1.0588029155514749E-3</v>
      </c>
      <c r="K194" s="311">
        <v>8.529438910929285E-4</v>
      </c>
      <c r="L194" s="311">
        <v>-4.999241409097034E-5</v>
      </c>
      <c r="M194" s="311">
        <v>2.3348119318220985E-4</v>
      </c>
      <c r="N194" s="311">
        <v>2.2370245367306752E-5</v>
      </c>
      <c r="O194" s="315">
        <v>-1.3676492789058543E-2</v>
      </c>
      <c r="P194" s="315">
        <v>8.0295147700195821E-4</v>
      </c>
      <c r="Q194" s="315">
        <v>3.273416941459994E-4</v>
      </c>
    </row>
    <row r="195" spans="1:17" x14ac:dyDescent="0.25">
      <c r="A195" s="84">
        <v>43344</v>
      </c>
      <c r="B195" s="310">
        <v>-7.2399372661232878E-2</v>
      </c>
      <c r="C195" s="310">
        <v>-5.9396479344856659E-2</v>
      </c>
      <c r="D195" s="310">
        <v>-1.3002893316376194E-2</v>
      </c>
      <c r="E195" s="310">
        <v>-1.3880599238577023E-2</v>
      </c>
      <c r="F195" s="310">
        <v>1.5203708930935953E-2</v>
      </c>
      <c r="G195" s="310">
        <v>-9.0534025652237385E-5</v>
      </c>
      <c r="H195" s="310">
        <v>-2.9050583101719353E-2</v>
      </c>
      <c r="I195" s="310">
        <v>5.6808957858610817E-5</v>
      </c>
      <c r="J195" s="310">
        <v>8.7770592220082851E-4</v>
      </c>
      <c r="K195" s="310">
        <v>6.9682231692777508E-4</v>
      </c>
      <c r="L195" s="310">
        <v>-1.2926532649451948E-4</v>
      </c>
      <c r="M195" s="310">
        <v>2.8574322824369064E-4</v>
      </c>
      <c r="N195" s="310">
        <v>2.4405703523882143E-5</v>
      </c>
      <c r="O195" s="314">
        <v>-1.3937408196435637E-2</v>
      </c>
      <c r="P195" s="314">
        <v>5.6755699043325558E-4</v>
      </c>
      <c r="Q195" s="314">
        <v>3.669578896261836E-4</v>
      </c>
    </row>
    <row r="196" spans="1:17" x14ac:dyDescent="0.25">
      <c r="A196" s="85">
        <v>43374</v>
      </c>
      <c r="B196" s="311">
        <v>-6.8404454989370339E-2</v>
      </c>
      <c r="C196" s="311">
        <v>-5.5921787738795789E-2</v>
      </c>
      <c r="D196" s="311">
        <v>-1.2482667250574533E-2</v>
      </c>
      <c r="E196" s="311">
        <v>-1.289738515045335E-2</v>
      </c>
      <c r="F196" s="311">
        <v>1.5861821074481915E-2</v>
      </c>
      <c r="G196" s="311">
        <v>-1.4826409052577115E-4</v>
      </c>
      <c r="H196" s="311">
        <v>-2.8803101388232787E-2</v>
      </c>
      <c r="I196" s="311">
        <v>1.9215925382329017E-4</v>
      </c>
      <c r="J196" s="311">
        <v>4.1471789987881908E-4</v>
      </c>
      <c r="K196" s="311">
        <v>2.0578667091181705E-4</v>
      </c>
      <c r="L196" s="311">
        <v>-1.481180010118712E-4</v>
      </c>
      <c r="M196" s="311">
        <v>3.3413305403460949E-4</v>
      </c>
      <c r="N196" s="311">
        <v>2.2916175944263786E-5</v>
      </c>
      <c r="O196" s="315">
        <v>-1.3089544404276642E-2</v>
      </c>
      <c r="P196" s="315">
        <v>5.7668669899945849E-5</v>
      </c>
      <c r="Q196" s="315">
        <v>5.4920848380216351E-4</v>
      </c>
    </row>
    <row r="197" spans="1:17" x14ac:dyDescent="0.25">
      <c r="A197" s="84">
        <v>43405</v>
      </c>
      <c r="B197" s="310">
        <v>-7.1178439798916318E-2</v>
      </c>
      <c r="C197" s="310">
        <v>-5.6584901107740497E-2</v>
      </c>
      <c r="D197" s="310">
        <v>-1.4593538691175771E-2</v>
      </c>
      <c r="E197" s="310">
        <v>-1.5274444401569892E-2</v>
      </c>
      <c r="F197" s="310">
        <v>1.340676606713459E-2</v>
      </c>
      <c r="G197" s="310">
        <v>-1.3980902128629517E-4</v>
      </c>
      <c r="H197" s="310">
        <v>-2.8760649480923807E-2</v>
      </c>
      <c r="I197" s="310">
        <v>2.192480335056155E-4</v>
      </c>
      <c r="J197" s="310">
        <v>6.809057103941196E-4</v>
      </c>
      <c r="K197" s="310">
        <v>5.4301321612606145E-4</v>
      </c>
      <c r="L197" s="310">
        <v>-7.5311342687477012E-5</v>
      </c>
      <c r="M197" s="310">
        <v>1.9105288307657509E-4</v>
      </c>
      <c r="N197" s="310">
        <v>2.2150953878959964E-5</v>
      </c>
      <c r="O197" s="314">
        <v>-1.5493692435075512E-2</v>
      </c>
      <c r="P197" s="314">
        <v>4.6770187343858443E-4</v>
      </c>
      <c r="Q197" s="314">
        <v>4.3245187046115057E-4</v>
      </c>
    </row>
    <row r="198" spans="1:17" x14ac:dyDescent="0.25">
      <c r="A198" s="85">
        <v>43435</v>
      </c>
      <c r="B198" s="311">
        <v>-7.1393040222271623E-2</v>
      </c>
      <c r="C198" s="311">
        <v>-5.5537039525935306E-2</v>
      </c>
      <c r="D198" s="311">
        <v>-1.5856000696336251E-2</v>
      </c>
      <c r="E198" s="311">
        <v>-1.6506710265988812E-2</v>
      </c>
      <c r="F198" s="311">
        <v>1.1679660848356432E-2</v>
      </c>
      <c r="G198" s="311">
        <v>-1.0461971831800136E-4</v>
      </c>
      <c r="H198" s="311">
        <v>-2.8589454241783944E-2</v>
      </c>
      <c r="I198" s="311">
        <v>5.0770284575669695E-4</v>
      </c>
      <c r="J198" s="311">
        <v>6.5070956965256142E-4</v>
      </c>
      <c r="K198" s="311">
        <v>6.9342798226320669E-4</v>
      </c>
      <c r="L198" s="311">
        <v>-1.8196986093967335E-4</v>
      </c>
      <c r="M198" s="311">
        <v>1.0910105705057962E-4</v>
      </c>
      <c r="N198" s="311">
        <v>3.0150391278448309E-5</v>
      </c>
      <c r="O198" s="315">
        <v>-1.7014413111745515E-2</v>
      </c>
      <c r="P198" s="315">
        <v>5.1145812132353337E-4</v>
      </c>
      <c r="Q198" s="315">
        <v>6.4695429408572489E-4</v>
      </c>
    </row>
    <row r="199" spans="1:17" x14ac:dyDescent="0.25">
      <c r="A199" s="84">
        <v>43466</v>
      </c>
      <c r="B199" s="310">
        <v>-7.010187589143406E-2</v>
      </c>
      <c r="C199" s="310">
        <v>-5.4285800374988355E-2</v>
      </c>
      <c r="D199" s="310">
        <v>-1.581607551644567E-2</v>
      </c>
      <c r="E199" s="310">
        <v>-1.6590861298892964E-2</v>
      </c>
      <c r="F199" s="310">
        <v>1.1345145999957323E-2</v>
      </c>
      <c r="G199" s="310">
        <v>-7.111971590217853E-5</v>
      </c>
      <c r="H199" s="310">
        <v>-2.837370341213017E-2</v>
      </c>
      <c r="I199" s="310">
        <v>5.0881582918206158E-4</v>
      </c>
      <c r="J199" s="310">
        <v>7.7478578244729191E-4</v>
      </c>
      <c r="K199" s="310">
        <v>8.4255823444712218E-4</v>
      </c>
      <c r="L199" s="310">
        <v>-2.964914230074906E-4</v>
      </c>
      <c r="M199" s="310">
        <v>1.9819166066555431E-4</v>
      </c>
      <c r="N199" s="310">
        <v>3.0527310342105964E-5</v>
      </c>
      <c r="O199" s="314">
        <v>-1.7099677128075027E-2</v>
      </c>
      <c r="P199" s="314">
        <v>5.4606681143963163E-4</v>
      </c>
      <c r="Q199" s="314">
        <v>7.3753480018972186E-4</v>
      </c>
    </row>
    <row r="200" spans="1:17" x14ac:dyDescent="0.25">
      <c r="A200" s="85">
        <v>43497</v>
      </c>
      <c r="B200" s="311">
        <v>-6.9630484696971862E-2</v>
      </c>
      <c r="C200" s="311">
        <v>-5.4255493942016272E-2</v>
      </c>
      <c r="D200" s="311">
        <v>-1.5374990754955541E-2</v>
      </c>
      <c r="E200" s="311">
        <v>-1.667500042895478E-2</v>
      </c>
      <c r="F200" s="311">
        <v>1.1142978162784388E-2</v>
      </c>
      <c r="G200" s="311">
        <v>-7.1804140541977259E-5</v>
      </c>
      <c r="H200" s="311">
        <v>-2.8317571951691278E-2</v>
      </c>
      <c r="I200" s="311">
        <v>5.7139750049408939E-4</v>
      </c>
      <c r="J200" s="311">
        <v>1.3000096739992388E-3</v>
      </c>
      <c r="K200" s="311">
        <v>1.2840295264796961E-3</v>
      </c>
      <c r="L200" s="311">
        <v>-3.3101111494995746E-4</v>
      </c>
      <c r="M200" s="311">
        <v>3.1677453557356529E-4</v>
      </c>
      <c r="N200" s="311">
        <v>3.0216726895934934E-5</v>
      </c>
      <c r="O200" s="315">
        <v>-1.7246397929448869E-2</v>
      </c>
      <c r="P200" s="315">
        <v>9.5301841152973859E-4</v>
      </c>
      <c r="Q200" s="315">
        <v>9.1838876296358968E-4</v>
      </c>
    </row>
    <row r="201" spans="1:17" x14ac:dyDescent="0.25">
      <c r="A201" s="84">
        <v>43525</v>
      </c>
      <c r="B201" s="310">
        <v>-7.014804288021359E-2</v>
      </c>
      <c r="C201" s="310">
        <v>-5.5747637232199158E-2</v>
      </c>
      <c r="D201" s="310">
        <v>-1.440040564801438E-2</v>
      </c>
      <c r="E201" s="310">
        <v>-1.5912559023892766E-2</v>
      </c>
      <c r="F201" s="310">
        <v>1.222129322718603E-2</v>
      </c>
      <c r="G201" s="310">
        <v>-7.0278098917197127E-5</v>
      </c>
      <c r="H201" s="310">
        <v>-2.8618327378863627E-2</v>
      </c>
      <c r="I201" s="310">
        <v>5.5475322670203091E-4</v>
      </c>
      <c r="J201" s="310">
        <v>1.5121533758783849E-3</v>
      </c>
      <c r="K201" s="310">
        <v>1.4591054568452476E-3</v>
      </c>
      <c r="L201" s="310">
        <v>-3.6610652638525753E-4</v>
      </c>
      <c r="M201" s="310">
        <v>3.9053982108337422E-4</v>
      </c>
      <c r="N201" s="310">
        <v>2.8614624335020366E-5</v>
      </c>
      <c r="O201" s="314">
        <v>-1.6467312250594793E-2</v>
      </c>
      <c r="P201" s="314">
        <v>1.0929989304599901E-3</v>
      </c>
      <c r="Q201" s="314">
        <v>9.7390767212042549E-4</v>
      </c>
    </row>
    <row r="202" spans="1:17" x14ac:dyDescent="0.25">
      <c r="A202" s="85">
        <v>43556</v>
      </c>
      <c r="B202" s="311">
        <v>-7.0169921172891822E-2</v>
      </c>
      <c r="C202" s="311">
        <v>-5.6344143239607118E-2</v>
      </c>
      <c r="D202" s="311">
        <v>-1.382577793328465E-2</v>
      </c>
      <c r="E202" s="311">
        <v>-1.5736167429033686E-2</v>
      </c>
      <c r="F202" s="311">
        <v>1.2528835341270618E-2</v>
      </c>
      <c r="G202" s="311">
        <v>-8.3995866467154317E-5</v>
      </c>
      <c r="H202" s="311">
        <v>-2.8761449357469448E-2</v>
      </c>
      <c r="I202" s="311">
        <v>5.8044245363229571E-4</v>
      </c>
      <c r="J202" s="311">
        <v>1.9103894957490355E-3</v>
      </c>
      <c r="K202" s="311">
        <v>1.9168358017881964E-3</v>
      </c>
      <c r="L202" s="311">
        <v>-3.610036974663428E-4</v>
      </c>
      <c r="M202" s="311">
        <v>3.2589887355628723E-4</v>
      </c>
      <c r="N202" s="311">
        <v>2.8658517870895095E-5</v>
      </c>
      <c r="O202" s="315">
        <v>-1.6316609882665985E-2</v>
      </c>
      <c r="P202" s="315">
        <v>1.5558321043218535E-3</v>
      </c>
      <c r="Q202" s="315">
        <v>9.3499984505947807E-4</v>
      </c>
    </row>
    <row r="203" spans="1:17" x14ac:dyDescent="0.25">
      <c r="A203" s="84">
        <v>43586</v>
      </c>
      <c r="B203" s="310">
        <v>-6.9712018760363786E-2</v>
      </c>
      <c r="C203" s="310">
        <v>-5.5278868835899775E-2</v>
      </c>
      <c r="D203" s="310">
        <v>-1.443314992446396E-2</v>
      </c>
      <c r="E203" s="310">
        <v>-1.6003209838573399E-2</v>
      </c>
      <c r="F203" s="310">
        <v>1.2123237854963199E-2</v>
      </c>
      <c r="G203" s="310">
        <v>-7.4080662053294642E-5</v>
      </c>
      <c r="H203" s="310">
        <v>-2.8568244852493093E-2</v>
      </c>
      <c r="I203" s="310">
        <v>5.1587782100978509E-4</v>
      </c>
      <c r="J203" s="310">
        <v>1.5700599141094409E-3</v>
      </c>
      <c r="K203" s="310">
        <v>1.7706288472857435E-3</v>
      </c>
      <c r="L203" s="310">
        <v>-3.6650383487882911E-4</v>
      </c>
      <c r="M203" s="310">
        <v>1.3475483976626624E-4</v>
      </c>
      <c r="N203" s="310">
        <v>3.1180061936260519E-5</v>
      </c>
      <c r="O203" s="314">
        <v>-1.6519087659583188E-2</v>
      </c>
      <c r="P203" s="314">
        <v>1.4041250124069145E-3</v>
      </c>
      <c r="Q203" s="314">
        <v>6.8181272271231183E-4</v>
      </c>
    </row>
    <row r="204" spans="1:17" x14ac:dyDescent="0.25">
      <c r="A204" s="85">
        <v>43617</v>
      </c>
      <c r="B204" s="311">
        <v>-6.5370211138829876E-2</v>
      </c>
      <c r="C204" s="311">
        <v>-5.1123648092717487E-2</v>
      </c>
      <c r="D204" s="311">
        <v>-1.4246563046112326E-2</v>
      </c>
      <c r="E204" s="311">
        <v>-1.5658433387126112E-2</v>
      </c>
      <c r="F204" s="311">
        <v>1.2528313356432097E-2</v>
      </c>
      <c r="G204" s="311">
        <v>-8.1721280464318015E-5</v>
      </c>
      <c r="H204" s="311">
        <v>-2.8488742131653026E-2</v>
      </c>
      <c r="I204" s="311">
        <v>3.8371666855913566E-4</v>
      </c>
      <c r="J204" s="311">
        <v>1.411870341013786E-3</v>
      </c>
      <c r="K204" s="311">
        <v>1.7732012946112083E-3</v>
      </c>
      <c r="L204" s="311">
        <v>-4.3470487082071063E-4</v>
      </c>
      <c r="M204" s="311">
        <v>4.5604764697806703E-5</v>
      </c>
      <c r="N204" s="311">
        <v>2.7769152525481663E-5</v>
      </c>
      <c r="O204" s="315">
        <v>-1.6042150055685246E-2</v>
      </c>
      <c r="P204" s="315">
        <v>1.3384964237904977E-3</v>
      </c>
      <c r="Q204" s="315">
        <v>4.5709058578242404E-4</v>
      </c>
    </row>
    <row r="205" spans="1:17" ht="15.75" thickBot="1" x14ac:dyDescent="0.3">
      <c r="A205" s="88">
        <v>43647</v>
      </c>
      <c r="B205" s="312">
        <v>-6.5271704057834418E-2</v>
      </c>
      <c r="C205" s="312">
        <v>-5.1171662591718736E-2</v>
      </c>
      <c r="D205" s="312">
        <v>-1.4100041466115643E-2</v>
      </c>
      <c r="E205" s="312">
        <v>-1.5477062462689968E-2</v>
      </c>
      <c r="F205" s="312">
        <v>1.2871689461567391E-2</v>
      </c>
      <c r="G205" s="312">
        <v>-6.9069669599400611E-5</v>
      </c>
      <c r="H205" s="312">
        <v>-2.8600355659934632E-2</v>
      </c>
      <c r="I205" s="312">
        <v>3.2067340527667284E-4</v>
      </c>
      <c r="J205" s="312">
        <v>1.3770209965743266E-3</v>
      </c>
      <c r="K205" s="312">
        <v>1.6039768442688074E-3</v>
      </c>
      <c r="L205" s="312">
        <v>-2.808207741973669E-4</v>
      </c>
      <c r="M205" s="312">
        <v>3.8218629148215919E-5</v>
      </c>
      <c r="N205" s="312">
        <v>1.5646297354670379E-5</v>
      </c>
      <c r="O205" s="316">
        <v>-1.5797735867966643E-2</v>
      </c>
      <c r="P205" s="316">
        <v>1.3231560700714406E-3</v>
      </c>
      <c r="Q205" s="316">
        <v>3.7453833177955912E-4</v>
      </c>
    </row>
    <row r="206" spans="1:17" x14ac:dyDescent="0.25">
      <c r="A206" s="163" t="s">
        <v>315</v>
      </c>
      <c r="B206" s="139"/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M170"/>
  <sheetViews>
    <sheetView zoomScale="85" zoomScaleNormal="85" workbookViewId="0">
      <pane ySplit="4" topLeftCell="A5" activePane="bottomLeft" state="frozen"/>
      <selection pane="bottomLeft"/>
    </sheetView>
  </sheetViews>
  <sheetFormatPr defaultRowHeight="15" x14ac:dyDescent="0.25"/>
  <cols>
    <col min="1" max="1" width="18.42578125" style="1" customWidth="1"/>
    <col min="2" max="2" width="6.5703125" style="1" bestFit="1" customWidth="1"/>
    <col min="3" max="3" width="6.7109375" style="1" bestFit="1" customWidth="1"/>
    <col min="4" max="4" width="10.140625" style="1" bestFit="1" customWidth="1"/>
    <col min="5" max="5" width="16.28515625" style="1" bestFit="1" customWidth="1"/>
    <col min="6" max="6" width="14.85546875" style="1" customWidth="1"/>
    <col min="7" max="7" width="17.7109375" style="1" customWidth="1"/>
    <col min="8" max="8" width="12.85546875" style="1" customWidth="1"/>
    <col min="9" max="11" width="9.140625" style="1"/>
    <col min="12" max="13" width="12.85546875" style="1" customWidth="1"/>
    <col min="14" max="16384" width="9.140625" style="1"/>
  </cols>
  <sheetData>
    <row r="1" spans="1:8" x14ac:dyDescent="0.25">
      <c r="A1" s="60" t="s">
        <v>0</v>
      </c>
      <c r="B1" s="60"/>
    </row>
    <row r="2" spans="1:8" x14ac:dyDescent="0.25">
      <c r="B2" s="309"/>
    </row>
    <row r="3" spans="1:8" x14ac:dyDescent="0.25">
      <c r="B3" s="313" t="s">
        <v>317</v>
      </c>
      <c r="C3" s="321"/>
      <c r="D3" s="321"/>
      <c r="E3" s="321"/>
      <c r="F3" s="322" t="s">
        <v>318</v>
      </c>
      <c r="G3" s="313"/>
      <c r="H3" s="313"/>
    </row>
    <row r="4" spans="1:8" ht="69.75" customHeight="1" x14ac:dyDescent="0.25">
      <c r="A4" s="393" t="s">
        <v>439</v>
      </c>
      <c r="B4" s="32" t="s">
        <v>53</v>
      </c>
      <c r="C4" s="32" t="s">
        <v>54</v>
      </c>
      <c r="D4" s="32" t="s">
        <v>55</v>
      </c>
      <c r="E4" s="32" t="s">
        <v>56</v>
      </c>
      <c r="F4" s="32" t="s">
        <v>295</v>
      </c>
      <c r="G4" s="32" t="s">
        <v>296</v>
      </c>
      <c r="H4" s="32" t="s">
        <v>297</v>
      </c>
    </row>
    <row r="5" spans="1:8" x14ac:dyDescent="0.25">
      <c r="A5" s="84">
        <v>38717</v>
      </c>
      <c r="F5" s="87">
        <v>14.16514731735899</v>
      </c>
      <c r="G5" s="87"/>
      <c r="H5" s="87">
        <v>18</v>
      </c>
    </row>
    <row r="6" spans="1:8" x14ac:dyDescent="0.25">
      <c r="A6" s="85">
        <v>38748</v>
      </c>
      <c r="B6" s="318"/>
      <c r="C6" s="318"/>
      <c r="D6" s="318"/>
      <c r="E6" s="318"/>
      <c r="F6" s="161">
        <v>14.105249618768658</v>
      </c>
      <c r="G6" s="161"/>
      <c r="H6" s="161">
        <v>17.25</v>
      </c>
    </row>
    <row r="7" spans="1:8" x14ac:dyDescent="0.25">
      <c r="A7" s="84">
        <v>38776</v>
      </c>
      <c r="F7" s="87">
        <v>13.877611524351703</v>
      </c>
      <c r="G7" s="87"/>
      <c r="H7" s="87">
        <v>17.25</v>
      </c>
    </row>
    <row r="8" spans="1:8" x14ac:dyDescent="0.25">
      <c r="A8" s="85">
        <v>38807</v>
      </c>
      <c r="B8" s="318"/>
      <c r="C8" s="318"/>
      <c r="D8" s="318"/>
      <c r="E8" s="318"/>
      <c r="F8" s="161">
        <v>13.712109556119229</v>
      </c>
      <c r="G8" s="161"/>
      <c r="H8" s="161">
        <v>16.5</v>
      </c>
    </row>
    <row r="9" spans="1:8" x14ac:dyDescent="0.25">
      <c r="A9" s="84">
        <v>38837</v>
      </c>
      <c r="F9" s="87">
        <v>13.951359969745596</v>
      </c>
      <c r="G9" s="87"/>
      <c r="H9" s="87">
        <v>15.75</v>
      </c>
    </row>
    <row r="10" spans="1:8" x14ac:dyDescent="0.25">
      <c r="A10" s="85">
        <v>38868</v>
      </c>
      <c r="B10" s="318"/>
      <c r="C10" s="318"/>
      <c r="D10" s="318"/>
      <c r="E10" s="318"/>
      <c r="F10" s="161">
        <v>15.585540099694217</v>
      </c>
      <c r="G10" s="161"/>
      <c r="H10" s="161">
        <v>15.75</v>
      </c>
    </row>
    <row r="11" spans="1:8" x14ac:dyDescent="0.25">
      <c r="A11" s="84">
        <v>38898</v>
      </c>
      <c r="F11" s="87">
        <v>15.073165977311872</v>
      </c>
      <c r="G11" s="87"/>
      <c r="H11" s="87">
        <v>15.25</v>
      </c>
    </row>
    <row r="12" spans="1:8" x14ac:dyDescent="0.25">
      <c r="A12" s="85">
        <v>38929</v>
      </c>
      <c r="B12" s="318"/>
      <c r="C12" s="318"/>
      <c r="D12" s="318"/>
      <c r="E12" s="318"/>
      <c r="F12" s="161">
        <v>14.755944950628765</v>
      </c>
      <c r="G12" s="161"/>
      <c r="H12" s="161">
        <v>14.75</v>
      </c>
    </row>
    <row r="13" spans="1:8" x14ac:dyDescent="0.25">
      <c r="A13" s="84">
        <v>38960</v>
      </c>
      <c r="F13" s="87">
        <v>14.554291245338105</v>
      </c>
      <c r="G13" s="87"/>
      <c r="H13" s="87">
        <v>14.25</v>
      </c>
    </row>
    <row r="14" spans="1:8" x14ac:dyDescent="0.25">
      <c r="A14" s="85">
        <v>38990</v>
      </c>
      <c r="B14" s="318"/>
      <c r="C14" s="318"/>
      <c r="D14" s="318"/>
      <c r="E14" s="318"/>
      <c r="F14" s="161">
        <v>15.225946627709039</v>
      </c>
      <c r="G14" s="161"/>
      <c r="H14" s="161">
        <v>14.25</v>
      </c>
    </row>
    <row r="15" spans="1:8" x14ac:dyDescent="0.25">
      <c r="A15" s="84">
        <v>39021</v>
      </c>
      <c r="F15" s="87">
        <v>14.692958970082698</v>
      </c>
      <c r="G15" s="87"/>
      <c r="H15" s="87">
        <v>13.75</v>
      </c>
    </row>
    <row r="16" spans="1:8" x14ac:dyDescent="0.25">
      <c r="A16" s="85">
        <v>39051</v>
      </c>
      <c r="B16" s="318"/>
      <c r="C16" s="318"/>
      <c r="D16" s="318"/>
      <c r="E16" s="318"/>
      <c r="F16" s="161">
        <v>14.945858469238765</v>
      </c>
      <c r="G16" s="161"/>
      <c r="H16" s="161">
        <v>13.25</v>
      </c>
    </row>
    <row r="17" spans="1:11" x14ac:dyDescent="0.25">
      <c r="A17" s="84">
        <v>39052</v>
      </c>
      <c r="B17" s="86">
        <v>0.46485823497335266</v>
      </c>
      <c r="C17" s="86">
        <v>0.55475106141023234</v>
      </c>
      <c r="D17" s="86">
        <v>0.44560044371851826</v>
      </c>
      <c r="E17" s="86">
        <v>3.2109874230957833E-2</v>
      </c>
      <c r="F17" s="87">
        <v>13.777480414400952</v>
      </c>
      <c r="G17" s="87"/>
      <c r="H17" s="87">
        <v>13.25</v>
      </c>
      <c r="K17" s="159"/>
    </row>
    <row r="18" spans="1:11" x14ac:dyDescent="0.25">
      <c r="A18" s="85">
        <v>39083</v>
      </c>
      <c r="B18" s="319">
        <v>0.45938306311399574</v>
      </c>
      <c r="C18" s="319">
        <v>0.56157827672643856</v>
      </c>
      <c r="D18" s="319">
        <v>0.43775233256453366</v>
      </c>
      <c r="E18" s="319">
        <v>4.8191781398995569E-2</v>
      </c>
      <c r="F18" s="161">
        <v>14.018058040951594</v>
      </c>
      <c r="G18" s="161"/>
      <c r="H18" s="161">
        <v>13</v>
      </c>
      <c r="K18" s="159"/>
    </row>
    <row r="19" spans="1:11" x14ac:dyDescent="0.25">
      <c r="A19" s="84">
        <v>39114</v>
      </c>
      <c r="B19" s="86">
        <v>0.45852368458646936</v>
      </c>
      <c r="C19" s="86">
        <v>0.56890959528035812</v>
      </c>
      <c r="D19" s="86">
        <v>0.44647052495320116</v>
      </c>
      <c r="E19" s="86">
        <v>4.7852953916536552E-2</v>
      </c>
      <c r="F19" s="87">
        <v>14.336557546009347</v>
      </c>
      <c r="G19" s="87"/>
      <c r="H19" s="87">
        <v>13</v>
      </c>
      <c r="K19" s="159"/>
    </row>
    <row r="20" spans="1:11" x14ac:dyDescent="0.25">
      <c r="A20" s="85">
        <v>39142</v>
      </c>
      <c r="B20" s="319">
        <v>0.4581005104020065</v>
      </c>
      <c r="C20" s="319">
        <v>0.57237675491412165</v>
      </c>
      <c r="D20" s="319">
        <v>0.45065949252334564</v>
      </c>
      <c r="E20" s="319">
        <v>5.043290966019378E-2</v>
      </c>
      <c r="F20" s="161">
        <v>13.57692050979044</v>
      </c>
      <c r="G20" s="161"/>
      <c r="H20" s="161">
        <v>12.75</v>
      </c>
      <c r="K20" s="159"/>
    </row>
    <row r="21" spans="1:11" x14ac:dyDescent="0.25">
      <c r="A21" s="84">
        <v>39173</v>
      </c>
      <c r="B21" s="86">
        <v>0.4508707916194758</v>
      </c>
      <c r="C21" s="86">
        <v>0.57172275111763449</v>
      </c>
      <c r="D21" s="86">
        <v>0.44843614375761071</v>
      </c>
      <c r="E21" s="86">
        <v>5.3857641784148126E-2</v>
      </c>
      <c r="F21" s="87">
        <v>13.84445779851236</v>
      </c>
      <c r="G21" s="87"/>
      <c r="H21" s="87">
        <v>12.5</v>
      </c>
      <c r="K21" s="159"/>
    </row>
    <row r="22" spans="1:11" x14ac:dyDescent="0.25">
      <c r="A22" s="85">
        <v>39203</v>
      </c>
      <c r="B22" s="319">
        <v>0.45239217667392401</v>
      </c>
      <c r="C22" s="319">
        <v>0.57922378132347241</v>
      </c>
      <c r="D22" s="319">
        <v>0.4518745915046945</v>
      </c>
      <c r="E22" s="319">
        <v>6.2038854511542396E-2</v>
      </c>
      <c r="F22" s="161">
        <v>12.295545557480242</v>
      </c>
      <c r="G22" s="161"/>
      <c r="H22" s="161">
        <v>12.5</v>
      </c>
      <c r="K22" s="159"/>
    </row>
    <row r="23" spans="1:11" x14ac:dyDescent="0.25">
      <c r="A23" s="84">
        <v>39234</v>
      </c>
      <c r="B23" s="86">
        <v>0.44800222807003753</v>
      </c>
      <c r="C23" s="86">
        <v>0.58225068610292652</v>
      </c>
      <c r="D23" s="86">
        <v>0.4567324144404265</v>
      </c>
      <c r="E23" s="86">
        <v>6.0948952302489909E-2</v>
      </c>
      <c r="F23" s="87">
        <v>12.526356808648933</v>
      </c>
      <c r="G23" s="87"/>
      <c r="H23" s="87">
        <v>12</v>
      </c>
      <c r="K23" s="159"/>
    </row>
    <row r="24" spans="1:11" x14ac:dyDescent="0.25">
      <c r="A24" s="85">
        <v>39264</v>
      </c>
      <c r="B24" s="319">
        <v>0.44738828389994434</v>
      </c>
      <c r="C24" s="319">
        <v>0.58331987478091352</v>
      </c>
      <c r="D24" s="319">
        <v>0.42969099700935287</v>
      </c>
      <c r="E24" s="319">
        <v>8.098214851159817E-2</v>
      </c>
      <c r="F24" s="161">
        <v>12.338225922682996</v>
      </c>
      <c r="G24" s="161"/>
      <c r="H24" s="161">
        <v>11.5</v>
      </c>
      <c r="K24" s="159"/>
    </row>
    <row r="25" spans="1:11" x14ac:dyDescent="0.25">
      <c r="A25" s="84">
        <v>39295</v>
      </c>
      <c r="B25" s="86">
        <v>0.44102138706859606</v>
      </c>
      <c r="C25" s="86">
        <v>0.58472555544545357</v>
      </c>
      <c r="D25" s="86">
        <v>0.43158706533678576</v>
      </c>
      <c r="E25" s="86">
        <v>7.8106235369590826E-2</v>
      </c>
      <c r="F25" s="87">
        <v>12.710056679995345</v>
      </c>
      <c r="G25" s="87"/>
      <c r="H25" s="87">
        <v>11.5</v>
      </c>
      <c r="K25" s="159"/>
    </row>
    <row r="26" spans="1:11" x14ac:dyDescent="0.25">
      <c r="A26" s="85">
        <v>39326</v>
      </c>
      <c r="B26" s="319">
        <v>0.44585384150141016</v>
      </c>
      <c r="C26" s="319">
        <v>0.57881107670222531</v>
      </c>
      <c r="D26" s="319">
        <v>0.43133363135363945</v>
      </c>
      <c r="E26" s="319">
        <v>7.4297986609857342E-2</v>
      </c>
      <c r="F26" s="161">
        <v>12.071331122762095</v>
      </c>
      <c r="G26" s="161"/>
      <c r="H26" s="161">
        <v>11.25</v>
      </c>
      <c r="K26" s="159"/>
    </row>
    <row r="27" spans="1:11" x14ac:dyDescent="0.25">
      <c r="A27" s="84">
        <v>39356</v>
      </c>
      <c r="B27" s="86">
        <v>0.44586903134558847</v>
      </c>
      <c r="C27" s="86">
        <v>0.57464249208558182</v>
      </c>
      <c r="D27" s="86">
        <v>0.42656407657415263</v>
      </c>
      <c r="E27" s="86">
        <v>7.9050285523389802E-2</v>
      </c>
      <c r="F27" s="87">
        <v>11.797837604113058</v>
      </c>
      <c r="G27" s="87"/>
      <c r="H27" s="87">
        <v>11.25</v>
      </c>
      <c r="K27" s="159"/>
    </row>
    <row r="28" spans="1:11" x14ac:dyDescent="0.25">
      <c r="A28" s="85">
        <v>39387</v>
      </c>
      <c r="B28" s="319">
        <v>0.44095574440765101</v>
      </c>
      <c r="C28" s="319">
        <v>0.57238369333649131</v>
      </c>
      <c r="D28" s="319">
        <v>0.43094165786169802</v>
      </c>
      <c r="E28" s="319">
        <v>7.2027219839460491E-2</v>
      </c>
      <c r="F28" s="161">
        <v>11.684244374820089</v>
      </c>
      <c r="G28" s="161"/>
      <c r="H28" s="161">
        <v>11.25</v>
      </c>
      <c r="K28" s="159"/>
    </row>
    <row r="29" spans="1:11" x14ac:dyDescent="0.25">
      <c r="A29" s="84">
        <v>39417</v>
      </c>
      <c r="B29" s="86">
        <v>0.44545776568313444</v>
      </c>
      <c r="C29" s="86">
        <v>0.56717011145023755</v>
      </c>
      <c r="D29" s="86">
        <v>0.42901284149611124</v>
      </c>
      <c r="E29" s="86">
        <v>6.8896356975341466E-2</v>
      </c>
      <c r="F29" s="87">
        <v>11.773670206865646</v>
      </c>
      <c r="G29" s="87"/>
      <c r="H29" s="87">
        <v>11.25</v>
      </c>
      <c r="K29" s="159"/>
    </row>
    <row r="30" spans="1:11" x14ac:dyDescent="0.25">
      <c r="A30" s="85">
        <v>39448</v>
      </c>
      <c r="B30" s="319">
        <v>0.43709750603865433</v>
      </c>
      <c r="C30" s="319">
        <v>0.57511123136433917</v>
      </c>
      <c r="D30" s="319">
        <v>0.41469690355139815</v>
      </c>
      <c r="E30" s="319">
        <v>9.1078314185429499E-2</v>
      </c>
      <c r="F30" s="161">
        <v>11.709151742278843</v>
      </c>
      <c r="G30" s="161"/>
      <c r="H30" s="161">
        <v>11.25</v>
      </c>
      <c r="K30" s="159"/>
    </row>
    <row r="31" spans="1:11" x14ac:dyDescent="0.25">
      <c r="A31" s="84">
        <v>39479</v>
      </c>
      <c r="B31" s="86">
        <v>0.43798525890150358</v>
      </c>
      <c r="C31" s="86">
        <v>0.57049341056530822</v>
      </c>
      <c r="D31" s="86">
        <v>0.42204805011624491</v>
      </c>
      <c r="E31" s="86">
        <v>7.9770978928642544E-2</v>
      </c>
      <c r="F31" s="87">
        <v>11.511496700768337</v>
      </c>
      <c r="G31" s="87"/>
      <c r="H31" s="87">
        <v>11.25</v>
      </c>
      <c r="K31" s="159"/>
    </row>
    <row r="32" spans="1:11" x14ac:dyDescent="0.25">
      <c r="A32" s="85">
        <v>39508</v>
      </c>
      <c r="B32" s="319">
        <v>0.42999580635159323</v>
      </c>
      <c r="C32" s="319">
        <v>0.57090623118453965</v>
      </c>
      <c r="D32" s="319">
        <v>0.41804672971547352</v>
      </c>
      <c r="E32" s="319">
        <v>8.1159838143001373E-2</v>
      </c>
      <c r="F32" s="161">
        <v>11.817788465274537</v>
      </c>
      <c r="G32" s="161"/>
      <c r="H32" s="161">
        <v>11.25</v>
      </c>
      <c r="K32" s="159"/>
    </row>
    <row r="33" spans="1:11" x14ac:dyDescent="0.25">
      <c r="A33" s="84">
        <v>39539</v>
      </c>
      <c r="B33" s="86">
        <v>0.42824475546091906</v>
      </c>
      <c r="C33" s="86">
        <v>0.56529262995491414</v>
      </c>
      <c r="D33" s="86">
        <v>0.40206182379709227</v>
      </c>
      <c r="E33" s="86">
        <v>9.474963180243122E-2</v>
      </c>
      <c r="F33" s="87">
        <v>11.712751659950467</v>
      </c>
      <c r="G33" s="87"/>
      <c r="H33" s="87">
        <v>11.75</v>
      </c>
      <c r="K33" s="159"/>
    </row>
    <row r="34" spans="1:11" x14ac:dyDescent="0.25">
      <c r="A34" s="85">
        <v>39569</v>
      </c>
      <c r="B34" s="319">
        <v>0.43033030674167788</v>
      </c>
      <c r="C34" s="319">
        <v>0.55830671678983401</v>
      </c>
      <c r="D34" s="319">
        <v>0.4048933676419284</v>
      </c>
      <c r="E34" s="319">
        <v>8.6210266095640364E-2</v>
      </c>
      <c r="F34" s="161">
        <v>11.908657317250709</v>
      </c>
      <c r="G34" s="161"/>
      <c r="H34" s="161">
        <v>11.75</v>
      </c>
      <c r="K34" s="159"/>
    </row>
    <row r="35" spans="1:11" x14ac:dyDescent="0.25">
      <c r="A35" s="84">
        <v>39600</v>
      </c>
      <c r="B35" s="86">
        <v>0.4288770185611393</v>
      </c>
      <c r="C35" s="86">
        <v>0.55595414577846736</v>
      </c>
      <c r="D35" s="86">
        <v>0.40164585454920787</v>
      </c>
      <c r="E35" s="86">
        <v>8.8298394204620045E-2</v>
      </c>
      <c r="F35" s="87">
        <v>12.015872810493546</v>
      </c>
      <c r="G35" s="87"/>
      <c r="H35" s="87">
        <v>12.25</v>
      </c>
      <c r="K35" s="159"/>
    </row>
    <row r="36" spans="1:11" x14ac:dyDescent="0.25">
      <c r="A36" s="85">
        <v>39630</v>
      </c>
      <c r="B36" s="319">
        <v>0.42684894122932909</v>
      </c>
      <c r="C36" s="319">
        <v>0.55458297598712913</v>
      </c>
      <c r="D36" s="319">
        <v>0.37688615374636952</v>
      </c>
      <c r="E36" s="319">
        <v>0.10966929002098723</v>
      </c>
      <c r="F36" s="161">
        <v>12.230925641368366</v>
      </c>
      <c r="G36" s="161"/>
      <c r="H36" s="161">
        <v>13</v>
      </c>
      <c r="K36" s="159"/>
    </row>
    <row r="37" spans="1:11" x14ac:dyDescent="0.25">
      <c r="A37" s="84">
        <v>39661</v>
      </c>
      <c r="B37" s="86">
        <v>0.41975569711905769</v>
      </c>
      <c r="C37" s="86">
        <v>0.54884170598458992</v>
      </c>
      <c r="D37" s="86">
        <v>0.37804852437060693</v>
      </c>
      <c r="E37" s="86">
        <v>0.10130522596648235</v>
      </c>
      <c r="F37" s="87">
        <v>11.945250218212029</v>
      </c>
      <c r="G37" s="87"/>
      <c r="H37" s="87">
        <v>13</v>
      </c>
      <c r="K37" s="159"/>
    </row>
    <row r="38" spans="1:11" x14ac:dyDescent="0.25">
      <c r="A38" s="85">
        <v>39692</v>
      </c>
      <c r="B38" s="319">
        <v>0.39959063874970346</v>
      </c>
      <c r="C38" s="319">
        <v>0.54830468812333233</v>
      </c>
      <c r="D38" s="319">
        <v>0.37310782937647441</v>
      </c>
      <c r="E38" s="319">
        <v>0.10125695702737553</v>
      </c>
      <c r="F38" s="161">
        <v>13.44245073578859</v>
      </c>
      <c r="G38" s="161"/>
      <c r="H38" s="161">
        <v>13.75</v>
      </c>
      <c r="K38" s="159"/>
    </row>
    <row r="39" spans="1:11" x14ac:dyDescent="0.25">
      <c r="A39" s="84">
        <v>39722</v>
      </c>
      <c r="B39" s="86">
        <v>0.38311862809966174</v>
      </c>
      <c r="C39" s="86">
        <v>0.55058106307849197</v>
      </c>
      <c r="D39" s="86">
        <v>0.37291747581485341</v>
      </c>
      <c r="E39" s="86">
        <v>0.10516695485343824</v>
      </c>
      <c r="F39" s="87">
        <v>14.817928005729057</v>
      </c>
      <c r="G39" s="87"/>
      <c r="H39" s="87">
        <v>13.75</v>
      </c>
      <c r="K39" s="159"/>
    </row>
    <row r="40" spans="1:11" x14ac:dyDescent="0.25">
      <c r="A40" s="85">
        <v>39753</v>
      </c>
      <c r="B40" s="319">
        <v>0.36963428095414108</v>
      </c>
      <c r="C40" s="319">
        <v>0.54655738137650389</v>
      </c>
      <c r="D40" s="319">
        <v>0.37512075050498395</v>
      </c>
      <c r="E40" s="319">
        <v>9.5436707908000948E-2</v>
      </c>
      <c r="F40" s="161">
        <v>15.705914592380685</v>
      </c>
      <c r="G40" s="161"/>
      <c r="H40" s="161">
        <v>13.75</v>
      </c>
      <c r="K40" s="159"/>
    </row>
    <row r="41" spans="1:11" x14ac:dyDescent="0.25">
      <c r="A41" s="84">
        <v>39783</v>
      </c>
      <c r="B41" s="86">
        <v>0.37566312245670164</v>
      </c>
      <c r="C41" s="86">
        <v>0.55980644584315886</v>
      </c>
      <c r="D41" s="86">
        <v>0.3777856603888558</v>
      </c>
      <c r="E41" s="86">
        <v>0.10455816605898818</v>
      </c>
      <c r="F41" s="87">
        <v>15.906208778241879</v>
      </c>
      <c r="G41" s="87"/>
      <c r="H41" s="87">
        <v>13.75</v>
      </c>
      <c r="K41" s="159"/>
    </row>
    <row r="42" spans="1:11" x14ac:dyDescent="0.25">
      <c r="A42" s="85">
        <v>39814</v>
      </c>
      <c r="B42" s="319">
        <v>0.38044513679861758</v>
      </c>
      <c r="C42" s="319">
        <v>0.56861182839146951</v>
      </c>
      <c r="D42" s="319">
        <v>0.36273684000210343</v>
      </c>
      <c r="E42" s="319">
        <v>0.1300822002991365</v>
      </c>
      <c r="F42" s="161">
        <v>15.743629425681579</v>
      </c>
      <c r="G42" s="161"/>
      <c r="H42" s="161">
        <v>12.75</v>
      </c>
      <c r="K42" s="159"/>
    </row>
    <row r="43" spans="1:11" x14ac:dyDescent="0.25">
      <c r="A43" s="84">
        <v>39845</v>
      </c>
      <c r="B43" s="86">
        <v>0.3800382305244614</v>
      </c>
      <c r="C43" s="86">
        <v>0.57152889538904716</v>
      </c>
      <c r="D43" s="86">
        <v>0.36985998227187877</v>
      </c>
      <c r="E43" s="86">
        <v>0.12480490429573333</v>
      </c>
      <c r="F43" s="87">
        <v>16.443868908471739</v>
      </c>
      <c r="G43" s="87"/>
      <c r="H43" s="87">
        <v>12.75</v>
      </c>
      <c r="K43" s="159"/>
    </row>
    <row r="44" spans="1:11" x14ac:dyDescent="0.25">
      <c r="A44" s="85">
        <v>39873</v>
      </c>
      <c r="B44" s="319">
        <v>0.38040113503806011</v>
      </c>
      <c r="C44" s="319">
        <v>0.57469847040793742</v>
      </c>
      <c r="D44" s="319">
        <v>0.37389238713224221</v>
      </c>
      <c r="E44" s="319">
        <v>0.12557163271259023</v>
      </c>
      <c r="F44" s="161">
        <v>15.598375453235029</v>
      </c>
      <c r="G44" s="161"/>
      <c r="H44" s="161">
        <v>11.25</v>
      </c>
      <c r="K44" s="159"/>
    </row>
    <row r="45" spans="1:11" x14ac:dyDescent="0.25">
      <c r="A45" s="84">
        <v>39904</v>
      </c>
      <c r="B45" s="86">
        <v>0.38647138648389867</v>
      </c>
      <c r="C45" s="86">
        <v>0.56786097924169798</v>
      </c>
      <c r="D45" s="86">
        <v>0.37036876646600786</v>
      </c>
      <c r="E45" s="86">
        <v>0.12520394581815214</v>
      </c>
      <c r="F45" s="87">
        <v>15.125989137456584</v>
      </c>
      <c r="G45" s="87"/>
      <c r="H45" s="87">
        <v>10.25</v>
      </c>
      <c r="K45" s="159"/>
    </row>
    <row r="46" spans="1:11" x14ac:dyDescent="0.25">
      <c r="A46" s="85">
        <v>39934</v>
      </c>
      <c r="B46" s="319">
        <v>0.39651075328459418</v>
      </c>
      <c r="C46" s="319">
        <v>0.57052422893365839</v>
      </c>
      <c r="D46" s="319">
        <v>0.37140450229901956</v>
      </c>
      <c r="E46" s="319">
        <v>0.12906947401159999</v>
      </c>
      <c r="F46" s="161">
        <v>14.357941751118688</v>
      </c>
      <c r="G46" s="161"/>
      <c r="H46" s="161">
        <v>10.25</v>
      </c>
      <c r="K46" s="159"/>
    </row>
    <row r="47" spans="1:11" x14ac:dyDescent="0.25">
      <c r="A47" s="84">
        <v>39965</v>
      </c>
      <c r="B47" s="86">
        <v>0.39976011289767527</v>
      </c>
      <c r="C47" s="86">
        <v>0.58338895241527533</v>
      </c>
      <c r="D47" s="86">
        <v>0.3834485842212168</v>
      </c>
      <c r="E47" s="86">
        <v>0.12896594296273606</v>
      </c>
      <c r="F47" s="87">
        <v>14.068508823365406</v>
      </c>
      <c r="G47" s="87"/>
      <c r="H47" s="87">
        <v>9.25</v>
      </c>
      <c r="K47" s="159"/>
    </row>
    <row r="48" spans="1:11" x14ac:dyDescent="0.25">
      <c r="A48" s="85">
        <v>39995</v>
      </c>
      <c r="B48" s="319">
        <v>0.40677888626598291</v>
      </c>
      <c r="C48" s="319">
        <v>0.59732572185693866</v>
      </c>
      <c r="D48" s="319">
        <v>0.39076831021954544</v>
      </c>
      <c r="E48" s="319">
        <v>0.13622397196726138</v>
      </c>
      <c r="F48" s="161">
        <v>13.482100691015868</v>
      </c>
      <c r="G48" s="161"/>
      <c r="H48" s="161">
        <v>8.75</v>
      </c>
      <c r="K48" s="159"/>
    </row>
    <row r="49" spans="1:11" x14ac:dyDescent="0.25">
      <c r="A49" s="84">
        <v>40026</v>
      </c>
      <c r="B49" s="86">
        <v>0.4065503063271167</v>
      </c>
      <c r="C49" s="86">
        <v>0.60802408404994357</v>
      </c>
      <c r="D49" s="86">
        <v>0.40343612203860074</v>
      </c>
      <c r="E49" s="86">
        <v>0.13188261194069989</v>
      </c>
      <c r="F49" s="87">
        <v>13.077204571603465</v>
      </c>
      <c r="G49" s="87"/>
      <c r="H49" s="87">
        <v>8.75</v>
      </c>
      <c r="K49" s="159"/>
    </row>
    <row r="50" spans="1:11" x14ac:dyDescent="0.25">
      <c r="A50" s="85">
        <v>40057</v>
      </c>
      <c r="B50" s="319">
        <v>0.41559378312255968</v>
      </c>
      <c r="C50" s="319">
        <v>0.60803910310683962</v>
      </c>
      <c r="D50" s="319">
        <v>0.39445010040200545</v>
      </c>
      <c r="E50" s="319">
        <v>0.1411713650697034</v>
      </c>
      <c r="F50" s="161">
        <v>11.422898910641448</v>
      </c>
      <c r="G50" s="161"/>
      <c r="H50" s="161">
        <v>8.75</v>
      </c>
      <c r="K50" s="159"/>
    </row>
    <row r="51" spans="1:11" x14ac:dyDescent="0.25">
      <c r="A51" s="84">
        <v>40087</v>
      </c>
      <c r="B51" s="86">
        <v>0.41457937597280614</v>
      </c>
      <c r="C51" s="86">
        <v>0.61050694900432845</v>
      </c>
      <c r="D51" s="86">
        <v>0.38521507329926652</v>
      </c>
      <c r="E51" s="86">
        <v>0.15160598382408277</v>
      </c>
      <c r="F51" s="87">
        <v>10.390608066162594</v>
      </c>
      <c r="G51" s="87"/>
      <c r="H51" s="87">
        <v>8.75</v>
      </c>
      <c r="K51" s="159"/>
    </row>
    <row r="52" spans="1:11" x14ac:dyDescent="0.25">
      <c r="A52" s="85">
        <v>40118</v>
      </c>
      <c r="B52" s="319">
        <v>0.40989718489934057</v>
      </c>
      <c r="C52" s="319">
        <v>0.60297116006387308</v>
      </c>
      <c r="D52" s="319">
        <v>0.38628514857391322</v>
      </c>
      <c r="E52" s="319">
        <v>0.14254433365358563</v>
      </c>
      <c r="F52" s="161">
        <v>9.6939447020831526</v>
      </c>
      <c r="G52" s="161"/>
      <c r="H52" s="161">
        <v>8.75</v>
      </c>
      <c r="K52" s="159"/>
    </row>
    <row r="53" spans="1:11" x14ac:dyDescent="0.25">
      <c r="A53" s="84">
        <v>40148</v>
      </c>
      <c r="B53" s="86">
        <v>0.40884927495412682</v>
      </c>
      <c r="C53" s="86">
        <v>0.59207932273414132</v>
      </c>
      <c r="D53" s="86">
        <v>0.38161477925606108</v>
      </c>
      <c r="E53" s="86">
        <v>0.13642493896168867</v>
      </c>
      <c r="F53" s="87">
        <v>9.4224289179740683</v>
      </c>
      <c r="G53" s="87"/>
      <c r="H53" s="87">
        <v>8.75</v>
      </c>
      <c r="K53" s="159"/>
    </row>
    <row r="54" spans="1:11" x14ac:dyDescent="0.25">
      <c r="A54" s="85">
        <v>40179</v>
      </c>
      <c r="B54" s="319">
        <v>0.39595238531976501</v>
      </c>
      <c r="C54" s="319">
        <v>0.59772375432509162</v>
      </c>
      <c r="D54" s="319">
        <v>0.36204604924709566</v>
      </c>
      <c r="E54" s="319">
        <v>0.15887882264159803</v>
      </c>
      <c r="F54" s="161">
        <v>9.7971751567755607</v>
      </c>
      <c r="G54" s="161"/>
      <c r="H54" s="161">
        <v>8.75</v>
      </c>
      <c r="K54" s="159"/>
    </row>
    <row r="55" spans="1:11" x14ac:dyDescent="0.25">
      <c r="A55" s="84">
        <v>40210</v>
      </c>
      <c r="B55" s="86">
        <v>0.39813473340135652</v>
      </c>
      <c r="C55" s="86">
        <v>0.59024059270018114</v>
      </c>
      <c r="D55" s="86">
        <v>0.36877585255395606</v>
      </c>
      <c r="E55" s="86">
        <v>0.1460447166329564</v>
      </c>
      <c r="F55" s="87">
        <v>9.4011141437825394</v>
      </c>
      <c r="G55" s="87"/>
      <c r="H55" s="87">
        <v>8.75</v>
      </c>
      <c r="K55" s="159"/>
    </row>
    <row r="56" spans="1:11" x14ac:dyDescent="0.25">
      <c r="A56" s="85">
        <v>40238</v>
      </c>
      <c r="B56" s="319">
        <v>0.39908446446717932</v>
      </c>
      <c r="C56" s="319">
        <v>0.56243857604937453</v>
      </c>
      <c r="D56" s="319">
        <v>0.36351425510278823</v>
      </c>
      <c r="E56" s="319">
        <v>0.12464029828258322</v>
      </c>
      <c r="F56" s="161">
        <v>9.6028600684702248</v>
      </c>
      <c r="G56" s="161"/>
      <c r="H56" s="161">
        <v>8.75</v>
      </c>
      <c r="K56" s="159"/>
    </row>
    <row r="57" spans="1:11" x14ac:dyDescent="0.25">
      <c r="A57" s="84">
        <v>40269</v>
      </c>
      <c r="B57" s="86">
        <v>0.3947689074789073</v>
      </c>
      <c r="C57" s="86">
        <v>0.56059350202767433</v>
      </c>
      <c r="D57" s="86">
        <v>0.38326514362507524</v>
      </c>
      <c r="E57" s="86">
        <v>0.10315042376809899</v>
      </c>
      <c r="F57" s="87">
        <v>9.792139483735804</v>
      </c>
      <c r="G57" s="87"/>
      <c r="H57" s="87">
        <v>9.5</v>
      </c>
      <c r="K57" s="159"/>
    </row>
    <row r="58" spans="1:11" x14ac:dyDescent="0.25">
      <c r="A58" s="85">
        <v>40299</v>
      </c>
      <c r="B58" s="319">
        <v>0.38977042306945675</v>
      </c>
      <c r="C58" s="319">
        <v>0.5595976386622229</v>
      </c>
      <c r="D58" s="319">
        <v>0.38353612527584985</v>
      </c>
      <c r="E58" s="319">
        <v>9.9587790995189704E-2</v>
      </c>
      <c r="F58" s="161">
        <v>10.52581200840141</v>
      </c>
      <c r="G58" s="161"/>
      <c r="H58" s="161">
        <v>9.5</v>
      </c>
      <c r="K58" s="159"/>
    </row>
    <row r="59" spans="1:11" x14ac:dyDescent="0.25">
      <c r="A59" s="84">
        <v>40330</v>
      </c>
      <c r="B59" s="86">
        <v>0.38885773585257044</v>
      </c>
      <c r="C59" s="86">
        <v>0.55782080772580978</v>
      </c>
      <c r="D59" s="86">
        <v>0.37550451028070664</v>
      </c>
      <c r="E59" s="86">
        <v>0.10500961810912593</v>
      </c>
      <c r="F59" s="87">
        <v>10.494869786882882</v>
      </c>
      <c r="G59" s="87"/>
      <c r="H59" s="87">
        <v>10.25</v>
      </c>
      <c r="K59" s="159"/>
    </row>
    <row r="60" spans="1:11" x14ac:dyDescent="0.25">
      <c r="A60" s="85">
        <v>40360</v>
      </c>
      <c r="B60" s="319">
        <v>0.38996709561489173</v>
      </c>
      <c r="C60" s="319">
        <v>0.55537258805254797</v>
      </c>
      <c r="D60" s="319">
        <v>0.36829485066820639</v>
      </c>
      <c r="E60" s="319">
        <v>0.11060996694167169</v>
      </c>
      <c r="F60" s="161">
        <v>10.578560010578231</v>
      </c>
      <c r="G60" s="161"/>
      <c r="H60" s="161">
        <v>10.75</v>
      </c>
      <c r="K60" s="159"/>
    </row>
    <row r="61" spans="1:11" x14ac:dyDescent="0.25">
      <c r="A61" s="84">
        <v>40391</v>
      </c>
      <c r="B61" s="86">
        <v>0.38763902508217191</v>
      </c>
      <c r="C61" s="86">
        <v>0.54982979491440231</v>
      </c>
      <c r="D61" s="86">
        <v>0.3655123184421496</v>
      </c>
      <c r="E61" s="86">
        <v>0.10559339978306931</v>
      </c>
      <c r="F61" s="87">
        <v>10.647430116456068</v>
      </c>
      <c r="G61" s="87"/>
      <c r="H61" s="87">
        <v>10.75</v>
      </c>
      <c r="K61" s="159"/>
    </row>
    <row r="62" spans="1:11" x14ac:dyDescent="0.25">
      <c r="A62" s="85">
        <v>40422</v>
      </c>
      <c r="B62" s="319">
        <v>0.38222677309290271</v>
      </c>
      <c r="C62" s="319">
        <v>0.54892680981306774</v>
      </c>
      <c r="D62" s="319">
        <v>0.36264043556479186</v>
      </c>
      <c r="E62" s="319">
        <v>0.10840150781349692</v>
      </c>
      <c r="F62" s="161">
        <v>10.940133030957208</v>
      </c>
      <c r="G62" s="161"/>
      <c r="H62" s="161">
        <v>10.75</v>
      </c>
      <c r="K62" s="159"/>
    </row>
    <row r="63" spans="1:11" x14ac:dyDescent="0.25">
      <c r="A63" s="84">
        <v>40452</v>
      </c>
      <c r="B63" s="86">
        <v>0.37876410073656358</v>
      </c>
      <c r="C63" s="86">
        <v>0.55056289878389642</v>
      </c>
      <c r="D63" s="86">
        <v>0.36321059159108848</v>
      </c>
      <c r="E63" s="86">
        <v>0.11014396288778115</v>
      </c>
      <c r="F63" s="87">
        <v>11.233610299833106</v>
      </c>
      <c r="G63" s="87"/>
      <c r="H63" s="87">
        <v>10.75</v>
      </c>
      <c r="K63" s="159"/>
    </row>
    <row r="64" spans="1:11" x14ac:dyDescent="0.25">
      <c r="A64" s="85">
        <v>40483</v>
      </c>
      <c r="B64" s="319">
        <v>0.37742947703430085</v>
      </c>
      <c r="C64" s="319">
        <v>0.54613339085400492</v>
      </c>
      <c r="D64" s="319">
        <v>0.36401489316741864</v>
      </c>
      <c r="E64" s="319">
        <v>0.10550561563672523</v>
      </c>
      <c r="F64" s="161">
        <v>11.447622270639659</v>
      </c>
      <c r="G64" s="161"/>
      <c r="H64" s="161">
        <v>10.75</v>
      </c>
      <c r="K64" s="159"/>
    </row>
    <row r="65" spans="1:11" x14ac:dyDescent="0.25">
      <c r="A65" s="84">
        <v>40513</v>
      </c>
      <c r="B65" s="86">
        <v>0.37979369157561216</v>
      </c>
      <c r="C65" s="86">
        <v>0.51765333582334927</v>
      </c>
      <c r="D65" s="86">
        <v>0.36097115826478926</v>
      </c>
      <c r="E65" s="86">
        <v>7.4286484265852312E-2</v>
      </c>
      <c r="F65" s="87">
        <v>11.593271873972785</v>
      </c>
      <c r="G65" s="87">
        <v>11.52</v>
      </c>
      <c r="H65" s="87">
        <v>10.75</v>
      </c>
      <c r="K65" s="159"/>
    </row>
    <row r="66" spans="1:11" x14ac:dyDescent="0.25">
      <c r="A66" s="85">
        <v>40544</v>
      </c>
      <c r="B66" s="319">
        <v>0.37558037362807661</v>
      </c>
      <c r="C66" s="319">
        <v>0.52385523312107185</v>
      </c>
      <c r="D66" s="319">
        <v>0.33983564184967352</v>
      </c>
      <c r="E66" s="319">
        <v>0.1030283515182049</v>
      </c>
      <c r="F66" s="161">
        <v>11.428486828097327</v>
      </c>
      <c r="G66" s="161">
        <v>11.63</v>
      </c>
      <c r="H66" s="161">
        <v>11.25</v>
      </c>
      <c r="K66" s="159"/>
    </row>
    <row r="67" spans="1:11" x14ac:dyDescent="0.25">
      <c r="A67" s="84">
        <v>40575</v>
      </c>
      <c r="B67" s="86">
        <v>0.37476358305365021</v>
      </c>
      <c r="C67" s="86">
        <v>0.52352862832189395</v>
      </c>
      <c r="D67" s="86">
        <v>0.34681530550620204</v>
      </c>
      <c r="E67" s="86">
        <v>9.7672778999158827E-2</v>
      </c>
      <c r="F67" s="87">
        <v>11.712835936276567</v>
      </c>
      <c r="G67" s="87">
        <v>11.600000000000001</v>
      </c>
      <c r="H67" s="87">
        <v>11.25</v>
      </c>
      <c r="K67" s="159"/>
    </row>
    <row r="68" spans="1:11" x14ac:dyDescent="0.25">
      <c r="A68" s="85">
        <v>40603</v>
      </c>
      <c r="B68" s="319">
        <v>0.37532676325299397</v>
      </c>
      <c r="C68" s="319">
        <v>0.52612085260476826</v>
      </c>
      <c r="D68" s="319">
        <v>0.34952300325898117</v>
      </c>
      <c r="E68" s="319">
        <v>9.8374119407676208E-2</v>
      </c>
      <c r="F68" s="161">
        <v>11.795435413419398</v>
      </c>
      <c r="G68" s="161">
        <v>11.68</v>
      </c>
      <c r="H68" s="161">
        <v>11.75</v>
      </c>
      <c r="K68" s="159"/>
    </row>
    <row r="69" spans="1:11" x14ac:dyDescent="0.25">
      <c r="A69" s="84">
        <v>40634</v>
      </c>
      <c r="B69" s="86">
        <v>0.37422669551223353</v>
      </c>
      <c r="C69" s="86">
        <v>0.52620044359657414</v>
      </c>
      <c r="D69" s="86">
        <v>0.35522602355198502</v>
      </c>
      <c r="E69" s="86">
        <v>9.3398231829211587E-2</v>
      </c>
      <c r="F69" s="87">
        <v>11.892932932143793</v>
      </c>
      <c r="G69" s="87">
        <v>11.959999999999999</v>
      </c>
      <c r="H69" s="87">
        <v>12</v>
      </c>
      <c r="K69" s="159"/>
    </row>
    <row r="70" spans="1:11" x14ac:dyDescent="0.25">
      <c r="A70" s="85">
        <v>40664</v>
      </c>
      <c r="B70" s="319">
        <v>0.37278492189932211</v>
      </c>
      <c r="C70" s="319">
        <v>0.52250406592664633</v>
      </c>
      <c r="D70" s="319">
        <v>0.35307526226303693</v>
      </c>
      <c r="E70" s="319">
        <v>9.2080851738611399E-2</v>
      </c>
      <c r="F70" s="161">
        <v>11.83</v>
      </c>
      <c r="G70" s="161">
        <v>12.049999999999999</v>
      </c>
      <c r="H70" s="161">
        <v>12</v>
      </c>
      <c r="K70" s="159"/>
    </row>
    <row r="71" spans="1:11" x14ac:dyDescent="0.25">
      <c r="A71" s="84">
        <v>40695</v>
      </c>
      <c r="B71" s="86">
        <v>0.37084454485600327</v>
      </c>
      <c r="C71" s="86">
        <v>0.52352177560573376</v>
      </c>
      <c r="D71" s="86">
        <v>0.36382795437919474</v>
      </c>
      <c r="E71" s="86">
        <v>8.4313526540196845E-2</v>
      </c>
      <c r="F71" s="87">
        <v>11.892137747698886</v>
      </c>
      <c r="G71" s="87">
        <v>12.15</v>
      </c>
      <c r="H71" s="87">
        <v>12.25</v>
      </c>
      <c r="K71" s="159"/>
    </row>
    <row r="72" spans="1:11" x14ac:dyDescent="0.25">
      <c r="A72" s="85">
        <v>40725</v>
      </c>
      <c r="B72" s="319">
        <v>0.36798805447274563</v>
      </c>
      <c r="C72" s="319">
        <v>0.5249026130777702</v>
      </c>
      <c r="D72" s="319">
        <v>0.34399285573512861</v>
      </c>
      <c r="E72" s="319">
        <v>0.10611506527646197</v>
      </c>
      <c r="F72" s="161">
        <v>12.010701536940669</v>
      </c>
      <c r="G72" s="161">
        <v>12.07</v>
      </c>
      <c r="H72" s="161">
        <v>12.5</v>
      </c>
      <c r="K72" s="159"/>
    </row>
    <row r="73" spans="1:11" x14ac:dyDescent="0.25">
      <c r="A73" s="84">
        <v>40756</v>
      </c>
      <c r="B73" s="86">
        <v>0.36523622241776477</v>
      </c>
      <c r="C73" s="86">
        <v>0.52252440480356088</v>
      </c>
      <c r="D73" s="86">
        <v>0.34724896727290722</v>
      </c>
      <c r="E73" s="86">
        <v>9.9549382460680361E-2</v>
      </c>
      <c r="F73" s="87">
        <v>12.251858150755657</v>
      </c>
      <c r="G73" s="87">
        <v>12.26</v>
      </c>
      <c r="H73" s="87">
        <v>12.5</v>
      </c>
      <c r="K73" s="159"/>
    </row>
    <row r="74" spans="1:11" x14ac:dyDescent="0.25">
      <c r="A74" s="85">
        <v>40787</v>
      </c>
      <c r="B74" s="319">
        <v>0.34665990741602198</v>
      </c>
      <c r="C74" s="319">
        <v>0.5210658983966906</v>
      </c>
      <c r="D74" s="319">
        <v>0.3529513363493515</v>
      </c>
      <c r="E74" s="319">
        <v>9.0456413592752472E-2</v>
      </c>
      <c r="F74" s="161">
        <v>12.968216714729342</v>
      </c>
      <c r="G74" s="161">
        <v>12.370000000000001</v>
      </c>
      <c r="H74" s="161">
        <v>12</v>
      </c>
      <c r="K74" s="159"/>
    </row>
    <row r="75" spans="1:11" x14ac:dyDescent="0.25">
      <c r="A75" s="84">
        <v>40817</v>
      </c>
      <c r="B75" s="86">
        <v>0.35640508465517079</v>
      </c>
      <c r="C75" s="86">
        <v>0.51691347811413213</v>
      </c>
      <c r="D75" s="86">
        <v>0.35164912833370598</v>
      </c>
      <c r="E75" s="86">
        <v>9.0366616803280925E-2</v>
      </c>
      <c r="F75" s="87">
        <v>12.514985356150296</v>
      </c>
      <c r="G75" s="87">
        <v>12.540000000000001</v>
      </c>
      <c r="H75" s="87">
        <v>11.5</v>
      </c>
      <c r="K75" s="159"/>
    </row>
    <row r="76" spans="1:11" x14ac:dyDescent="0.25">
      <c r="A76" s="85">
        <v>40848</v>
      </c>
      <c r="B76" s="319">
        <v>0.3475506885108508</v>
      </c>
      <c r="C76" s="319">
        <v>0.51748314561756736</v>
      </c>
      <c r="D76" s="319">
        <v>0.35332079073520867</v>
      </c>
      <c r="E76" s="319">
        <v>8.7326846897161248E-2</v>
      </c>
      <c r="F76" s="161">
        <v>12.67519044957835</v>
      </c>
      <c r="G76" s="161">
        <v>12.46</v>
      </c>
      <c r="H76" s="161">
        <v>11.5</v>
      </c>
      <c r="K76" s="159"/>
    </row>
    <row r="77" spans="1:11" x14ac:dyDescent="0.25">
      <c r="A77" s="84">
        <v>40878</v>
      </c>
      <c r="B77" s="86">
        <v>0.34470183563792689</v>
      </c>
      <c r="C77" s="86">
        <v>0.512661763786456</v>
      </c>
      <c r="D77" s="86">
        <v>0.35664970272926327</v>
      </c>
      <c r="E77" s="86">
        <v>7.811889603202371E-2</v>
      </c>
      <c r="F77" s="87">
        <v>12.834973262876876</v>
      </c>
      <c r="G77" s="87">
        <v>12.540000000000001</v>
      </c>
      <c r="H77" s="87">
        <v>11</v>
      </c>
      <c r="K77" s="159"/>
    </row>
    <row r="78" spans="1:11" x14ac:dyDescent="0.25">
      <c r="A78" s="85">
        <v>40909</v>
      </c>
      <c r="B78" s="319">
        <v>0.3501798797692432</v>
      </c>
      <c r="C78" s="319">
        <v>0.51851877854137707</v>
      </c>
      <c r="D78" s="319">
        <v>0.33908824908222468</v>
      </c>
      <c r="E78" s="319">
        <v>0.10301708456206639</v>
      </c>
      <c r="F78" s="161">
        <v>12.436139201404332</v>
      </c>
      <c r="G78" s="161">
        <v>12.55</v>
      </c>
      <c r="H78" s="161">
        <v>10.5</v>
      </c>
      <c r="K78" s="159"/>
    </row>
    <row r="79" spans="1:11" x14ac:dyDescent="0.25">
      <c r="A79" s="84">
        <v>40940</v>
      </c>
      <c r="B79" s="86">
        <v>0.35188023642847743</v>
      </c>
      <c r="C79" s="86">
        <v>0.52274014219747289</v>
      </c>
      <c r="D79" s="86">
        <v>0.34342824288130575</v>
      </c>
      <c r="E79" s="86">
        <v>0.10292934318392198</v>
      </c>
      <c r="F79" s="87">
        <v>12.203528302141434</v>
      </c>
      <c r="G79" s="87">
        <v>12.25</v>
      </c>
      <c r="H79" s="87">
        <v>10.5</v>
      </c>
      <c r="K79" s="159"/>
    </row>
    <row r="80" spans="1:11" x14ac:dyDescent="0.25">
      <c r="A80" s="85">
        <v>40969</v>
      </c>
      <c r="B80" s="319">
        <v>0.34262807832044828</v>
      </c>
      <c r="C80" s="319">
        <v>0.52717682633249607</v>
      </c>
      <c r="D80" s="319">
        <v>0.3421209762701844</v>
      </c>
      <c r="E80" s="319">
        <v>0.10689042831692928</v>
      </c>
      <c r="F80" s="161">
        <v>12.373188334863942</v>
      </c>
      <c r="G80" s="161">
        <v>12.16</v>
      </c>
      <c r="H80" s="161">
        <v>9.75</v>
      </c>
      <c r="K80" s="159"/>
    </row>
    <row r="81" spans="1:11" x14ac:dyDescent="0.25">
      <c r="A81" s="84">
        <v>41000</v>
      </c>
      <c r="B81" s="86">
        <v>0.33489213989118966</v>
      </c>
      <c r="C81" s="86">
        <v>0.53198320418718648</v>
      </c>
      <c r="D81" s="86">
        <v>0.34248154235718742</v>
      </c>
      <c r="E81" s="86">
        <v>0.1098229667433662</v>
      </c>
      <c r="F81" s="87">
        <v>12.590195894057969</v>
      </c>
      <c r="G81" s="87">
        <v>11.89</v>
      </c>
      <c r="H81" s="87">
        <v>9</v>
      </c>
      <c r="K81" s="159"/>
    </row>
    <row r="82" spans="1:11" x14ac:dyDescent="0.25">
      <c r="A82" s="85">
        <v>41030</v>
      </c>
      <c r="B82" s="319">
        <v>0.32743303630134124</v>
      </c>
      <c r="C82" s="319">
        <v>0.53228657047934258</v>
      </c>
      <c r="D82" s="319">
        <v>0.34745709061903585</v>
      </c>
      <c r="E82" s="319">
        <v>0.10281480965204728</v>
      </c>
      <c r="F82" s="161">
        <v>12.852830155471979</v>
      </c>
      <c r="G82" s="161">
        <v>11.66</v>
      </c>
      <c r="H82" s="161">
        <v>8.5</v>
      </c>
      <c r="K82" s="159"/>
    </row>
    <row r="83" spans="1:11" x14ac:dyDescent="0.25">
      <c r="A83" s="84">
        <v>41061</v>
      </c>
      <c r="B83" s="86">
        <v>0.32784214312393112</v>
      </c>
      <c r="C83" s="86">
        <v>0.53419855153221252</v>
      </c>
      <c r="D83" s="86">
        <v>0.35456524479546236</v>
      </c>
      <c r="E83" s="86">
        <v>9.6831836658585552E-2</v>
      </c>
      <c r="F83" s="87">
        <v>12.814603504473764</v>
      </c>
      <c r="G83" s="87">
        <v>11.3</v>
      </c>
      <c r="H83" s="87">
        <v>8.5</v>
      </c>
      <c r="K83" s="159"/>
    </row>
    <row r="84" spans="1:11" x14ac:dyDescent="0.25">
      <c r="A84" s="85">
        <v>41091</v>
      </c>
      <c r="B84" s="319">
        <v>0.32510984522394748</v>
      </c>
      <c r="C84" s="319">
        <v>0.53594249191112431</v>
      </c>
      <c r="D84" s="319">
        <v>0.33086859546000108</v>
      </c>
      <c r="E84" s="319">
        <v>0.12182640215353403</v>
      </c>
      <c r="F84" s="161">
        <v>12.883154622285693</v>
      </c>
      <c r="G84" s="161">
        <v>10.9</v>
      </c>
      <c r="H84" s="161">
        <v>8</v>
      </c>
      <c r="K84" s="159"/>
    </row>
    <row r="85" spans="1:11" x14ac:dyDescent="0.25">
      <c r="A85" s="84">
        <v>41122</v>
      </c>
      <c r="B85" s="86">
        <v>0.32598059119907835</v>
      </c>
      <c r="C85" s="86">
        <v>0.53330351178842517</v>
      </c>
      <c r="D85" s="86">
        <v>0.32535873270524801</v>
      </c>
      <c r="E85" s="86">
        <v>0.12499578436257566</v>
      </c>
      <c r="F85" s="87">
        <v>12.690709181744602</v>
      </c>
      <c r="G85" s="87">
        <v>10.620000000000001</v>
      </c>
      <c r="H85" s="87">
        <v>7.5</v>
      </c>
      <c r="K85" s="159"/>
    </row>
    <row r="86" spans="1:11" x14ac:dyDescent="0.25">
      <c r="A86" s="85">
        <v>41153</v>
      </c>
      <c r="B86" s="319">
        <v>0.32623932840529174</v>
      </c>
      <c r="C86" s="319">
        <v>0.5405003132499383</v>
      </c>
      <c r="D86" s="319">
        <v>0.33042213913936891</v>
      </c>
      <c r="E86" s="319">
        <v>0.12677540116183555</v>
      </c>
      <c r="F86" s="161">
        <v>11.758421322121967</v>
      </c>
      <c r="G86" s="161">
        <v>10.38</v>
      </c>
      <c r="H86" s="161">
        <v>7.5</v>
      </c>
      <c r="K86" s="159"/>
    </row>
    <row r="87" spans="1:11" x14ac:dyDescent="0.25">
      <c r="A87" s="84">
        <v>41183</v>
      </c>
      <c r="B87" s="86">
        <v>0.32457046827703784</v>
      </c>
      <c r="C87" s="86">
        <v>0.54555457020396769</v>
      </c>
      <c r="D87" s="86">
        <v>0.33404524514327621</v>
      </c>
      <c r="E87" s="86">
        <v>0.12761225414176042</v>
      </c>
      <c r="F87" s="87">
        <v>12.150412777067537</v>
      </c>
      <c r="G87" s="87">
        <v>10.33</v>
      </c>
      <c r="H87" s="87">
        <v>7.25</v>
      </c>
      <c r="K87" s="159"/>
    </row>
    <row r="88" spans="1:11" x14ac:dyDescent="0.25">
      <c r="A88" s="85">
        <v>41214</v>
      </c>
      <c r="B88" s="319">
        <v>0.32104507118049741</v>
      </c>
      <c r="C88" s="319">
        <v>0.54690634813865702</v>
      </c>
      <c r="D88" s="319">
        <v>0.33466454958148101</v>
      </c>
      <c r="E88" s="319">
        <v>0.12724998568296733</v>
      </c>
      <c r="F88" s="161">
        <v>11.881673726545836</v>
      </c>
      <c r="G88" s="161">
        <v>10.23</v>
      </c>
      <c r="H88" s="161">
        <v>7.25</v>
      </c>
      <c r="K88" s="159"/>
    </row>
    <row r="89" spans="1:11" x14ac:dyDescent="0.25">
      <c r="A89" s="84">
        <v>41244</v>
      </c>
      <c r="B89" s="86">
        <v>0.32194399682603764</v>
      </c>
      <c r="C89" s="86">
        <v>0.53667189110830182</v>
      </c>
      <c r="D89" s="86">
        <v>0.34094762301212916</v>
      </c>
      <c r="E89" s="86">
        <v>0.10883094078802262</v>
      </c>
      <c r="F89" s="87">
        <v>11.546769022659436</v>
      </c>
      <c r="G89" s="87">
        <v>10.130000000000001</v>
      </c>
      <c r="H89" s="87">
        <v>7.25</v>
      </c>
      <c r="K89" s="159"/>
    </row>
    <row r="90" spans="1:11" x14ac:dyDescent="0.25">
      <c r="A90" s="85">
        <v>41275</v>
      </c>
      <c r="B90" s="319">
        <v>0.3215530139562825</v>
      </c>
      <c r="C90" s="319">
        <v>0.5396105159600002</v>
      </c>
      <c r="D90" s="319">
        <v>0.32053004871364893</v>
      </c>
      <c r="E90" s="319">
        <v>0.13311273088228498</v>
      </c>
      <c r="F90" s="161">
        <v>11.770960424642778</v>
      </c>
      <c r="G90" s="161">
        <v>10.01</v>
      </c>
      <c r="H90" s="161">
        <v>7.25</v>
      </c>
      <c r="K90" s="159"/>
    </row>
    <row r="91" spans="1:11" x14ac:dyDescent="0.25">
      <c r="A91" s="84">
        <v>41306</v>
      </c>
      <c r="B91" s="86">
        <v>0.32572410994533046</v>
      </c>
      <c r="C91" s="86">
        <v>0.53996511471744457</v>
      </c>
      <c r="D91" s="86">
        <v>0.32335207798699428</v>
      </c>
      <c r="E91" s="86">
        <v>0.13027367509831689</v>
      </c>
      <c r="F91" s="87">
        <v>11.776017052239993</v>
      </c>
      <c r="G91" s="87">
        <v>9.7900000000000009</v>
      </c>
      <c r="H91" s="87">
        <v>7.25</v>
      </c>
      <c r="K91" s="159"/>
    </row>
    <row r="92" spans="1:11" x14ac:dyDescent="0.25">
      <c r="A92" s="85">
        <v>41334</v>
      </c>
      <c r="B92" s="319">
        <v>0.3239921650785344</v>
      </c>
      <c r="C92" s="319">
        <v>0.54054355651322417</v>
      </c>
      <c r="D92" s="319">
        <v>0.31820069365311171</v>
      </c>
      <c r="E92" s="319">
        <v>0.13574109236585052</v>
      </c>
      <c r="F92" s="161">
        <v>11.42152936503153</v>
      </c>
      <c r="G92" s="161">
        <v>9.6</v>
      </c>
      <c r="H92" s="161">
        <v>7.25</v>
      </c>
      <c r="K92" s="159"/>
    </row>
    <row r="93" spans="1:11" x14ac:dyDescent="0.25">
      <c r="A93" s="84">
        <v>41365</v>
      </c>
      <c r="B93" s="86">
        <v>0.32160771479070482</v>
      </c>
      <c r="C93" s="86">
        <v>0.5382122156855953</v>
      </c>
      <c r="D93" s="86">
        <v>0.31395112632935218</v>
      </c>
      <c r="E93" s="86">
        <v>0.13833065908203651</v>
      </c>
      <c r="F93" s="87">
        <v>11.201209660127979</v>
      </c>
      <c r="G93" s="87">
        <v>9.379999999999999</v>
      </c>
      <c r="H93" s="87">
        <v>7.5</v>
      </c>
      <c r="K93" s="159"/>
    </row>
    <row r="94" spans="1:11" x14ac:dyDescent="0.25">
      <c r="A94" s="85">
        <v>41395</v>
      </c>
      <c r="B94" s="319">
        <v>0.31534483706760397</v>
      </c>
      <c r="C94" s="319">
        <v>0.53973882162735143</v>
      </c>
      <c r="D94" s="319">
        <v>0.30937332470031093</v>
      </c>
      <c r="E94" s="319">
        <v>0.14219636378521522</v>
      </c>
      <c r="F94" s="161">
        <v>11.044109094675479</v>
      </c>
      <c r="G94" s="161">
        <v>9.25</v>
      </c>
      <c r="H94" s="161">
        <v>8</v>
      </c>
      <c r="K94" s="159"/>
    </row>
    <row r="95" spans="1:11" x14ac:dyDescent="0.25">
      <c r="A95" s="84">
        <v>41426</v>
      </c>
      <c r="B95" s="86">
        <v>0.31191382305379128</v>
      </c>
      <c r="C95" s="86">
        <v>0.53606791112101793</v>
      </c>
      <c r="D95" s="86">
        <v>0.31413133162961004</v>
      </c>
      <c r="E95" s="86">
        <v>0.13131085106782367</v>
      </c>
      <c r="F95" s="87">
        <v>11.230364101279829</v>
      </c>
      <c r="G95" s="87">
        <v>9.2899999999999991</v>
      </c>
      <c r="H95" s="87">
        <v>8</v>
      </c>
      <c r="K95" s="159"/>
    </row>
    <row r="96" spans="1:11" x14ac:dyDescent="0.25">
      <c r="A96" s="85">
        <v>41456</v>
      </c>
      <c r="B96" s="319">
        <v>0.30794829732056045</v>
      </c>
      <c r="C96" s="319">
        <v>0.53693156159009459</v>
      </c>
      <c r="D96" s="319">
        <v>0.30297926719700613</v>
      </c>
      <c r="E96" s="319">
        <v>0.14012248530394228</v>
      </c>
      <c r="F96" s="161">
        <v>11.221812431353163</v>
      </c>
      <c r="G96" s="161">
        <v>9.33</v>
      </c>
      <c r="H96" s="161">
        <v>8.5</v>
      </c>
      <c r="K96" s="159"/>
    </row>
    <row r="97" spans="1:11" x14ac:dyDescent="0.25">
      <c r="A97" s="84">
        <v>41487</v>
      </c>
      <c r="B97" s="86">
        <v>0.30580916658455176</v>
      </c>
      <c r="C97" s="86">
        <v>0.53445715379345227</v>
      </c>
      <c r="D97" s="86">
        <v>0.30420045856445838</v>
      </c>
      <c r="E97" s="86">
        <v>0.13251558987106921</v>
      </c>
      <c r="F97" s="87">
        <v>11.235831047432354</v>
      </c>
      <c r="G97" s="87">
        <v>9.09</v>
      </c>
      <c r="H97" s="87">
        <v>9</v>
      </c>
      <c r="K97" s="159"/>
    </row>
    <row r="98" spans="1:11" x14ac:dyDescent="0.25">
      <c r="A98" s="85">
        <v>41518</v>
      </c>
      <c r="B98" s="319">
        <v>0.31514061209107153</v>
      </c>
      <c r="C98" s="319">
        <v>0.52945493523367704</v>
      </c>
      <c r="D98" s="319">
        <v>0.29829606272078996</v>
      </c>
      <c r="E98" s="319">
        <v>0.13131498925486965</v>
      </c>
      <c r="F98" s="161">
        <v>10.972583328361265</v>
      </c>
      <c r="G98" s="161">
        <v>8.98</v>
      </c>
      <c r="H98" s="161">
        <v>9</v>
      </c>
      <c r="K98" s="159"/>
    </row>
    <row r="99" spans="1:11" x14ac:dyDescent="0.25">
      <c r="A99" s="84">
        <v>41548</v>
      </c>
      <c r="B99" s="86">
        <v>0.31612430486199117</v>
      </c>
      <c r="C99" s="86">
        <v>0.53090185416238034</v>
      </c>
      <c r="D99" s="86">
        <v>0.3025763075072529</v>
      </c>
      <c r="E99" s="86">
        <v>0.12934451013276707</v>
      </c>
      <c r="F99" s="87">
        <v>10.932800079967155</v>
      </c>
      <c r="G99" s="87">
        <v>9.1999999999999993</v>
      </c>
      <c r="H99" s="87">
        <v>9.5</v>
      </c>
      <c r="K99" s="159"/>
    </row>
    <row r="100" spans="1:11" x14ac:dyDescent="0.25">
      <c r="A100" s="85">
        <v>41579</v>
      </c>
      <c r="B100" s="319">
        <v>0.30575756827401235</v>
      </c>
      <c r="C100" s="319">
        <v>0.52723620055821596</v>
      </c>
      <c r="D100" s="319">
        <v>0.30838018555849545</v>
      </c>
      <c r="E100" s="319">
        <v>0.1184962285597308</v>
      </c>
      <c r="F100" s="161">
        <v>11.021465290876293</v>
      </c>
      <c r="G100" s="161">
        <v>9.31</v>
      </c>
      <c r="H100" s="161">
        <v>10</v>
      </c>
      <c r="K100" s="159"/>
    </row>
    <row r="101" spans="1:11" x14ac:dyDescent="0.25">
      <c r="A101" s="84">
        <v>41609</v>
      </c>
      <c r="B101" s="86">
        <v>0.30503583727270112</v>
      </c>
      <c r="C101" s="86">
        <v>0.51541505601347037</v>
      </c>
      <c r="D101" s="86">
        <v>0.31539508705402763</v>
      </c>
      <c r="E101" s="86">
        <v>9.9169422300676685E-2</v>
      </c>
      <c r="F101" s="87">
        <v>11.324675541751647</v>
      </c>
      <c r="G101" s="87">
        <v>9.33</v>
      </c>
      <c r="H101" s="87">
        <v>10</v>
      </c>
      <c r="K101" s="159"/>
    </row>
    <row r="102" spans="1:11" x14ac:dyDescent="0.25">
      <c r="A102" s="85">
        <v>41640</v>
      </c>
      <c r="B102" s="319">
        <v>0.29998640919725955</v>
      </c>
      <c r="C102" s="319">
        <v>0.52618380925118158</v>
      </c>
      <c r="D102" s="319">
        <v>0.29619548483781971</v>
      </c>
      <c r="E102" s="319">
        <v>0.12709800980750979</v>
      </c>
      <c r="F102" s="161">
        <v>11.613023016469578</v>
      </c>
      <c r="G102" s="161">
        <v>9.4493332020044498</v>
      </c>
      <c r="H102" s="161">
        <v>10.5</v>
      </c>
      <c r="K102" s="159"/>
    </row>
    <row r="103" spans="1:11" x14ac:dyDescent="0.25">
      <c r="A103" s="84">
        <v>41671</v>
      </c>
      <c r="B103" s="86">
        <v>0.30352550295804409</v>
      </c>
      <c r="C103" s="86">
        <v>0.51829392961608045</v>
      </c>
      <c r="D103" s="86">
        <v>0.29591744974276829</v>
      </c>
      <c r="E103" s="86">
        <v>0.11909149134716161</v>
      </c>
      <c r="F103" s="87">
        <v>11.573527151042599</v>
      </c>
      <c r="G103" s="87">
        <v>9.6863975167604153</v>
      </c>
      <c r="H103" s="87">
        <v>10.75</v>
      </c>
      <c r="K103" s="159"/>
    </row>
    <row r="104" spans="1:11" x14ac:dyDescent="0.25">
      <c r="A104" s="85">
        <v>41699</v>
      </c>
      <c r="B104" s="319">
        <v>0.30783418069644247</v>
      </c>
      <c r="C104" s="319">
        <v>0.5178580348140468</v>
      </c>
      <c r="D104" s="319">
        <v>0.29323150636150891</v>
      </c>
      <c r="E104" s="319">
        <v>0.1188852161922383</v>
      </c>
      <c r="F104" s="161">
        <v>11.461824707372388</v>
      </c>
      <c r="G104" s="161">
        <v>9.9457366373481459</v>
      </c>
      <c r="H104" s="161">
        <v>10.75</v>
      </c>
      <c r="K104" s="159"/>
    </row>
    <row r="105" spans="1:11" x14ac:dyDescent="0.25">
      <c r="A105" s="84">
        <v>41730</v>
      </c>
      <c r="B105" s="86">
        <v>0.30764452081945315</v>
      </c>
      <c r="C105" s="86">
        <v>0.51971175009638726</v>
      </c>
      <c r="D105" s="86">
        <v>0.28429506140047633</v>
      </c>
      <c r="E105" s="86">
        <v>0.12830293015693922</v>
      </c>
      <c r="F105" s="87">
        <v>11.515887933882</v>
      </c>
      <c r="G105" s="87">
        <v>10.28237369015379</v>
      </c>
      <c r="H105" s="87">
        <v>11</v>
      </c>
      <c r="K105" s="159"/>
    </row>
    <row r="106" spans="1:11" x14ac:dyDescent="0.25">
      <c r="A106" s="85">
        <v>41760</v>
      </c>
      <c r="B106" s="319">
        <v>0.31075528088290183</v>
      </c>
      <c r="C106" s="319">
        <v>0.52141332317827316</v>
      </c>
      <c r="D106" s="319">
        <v>0.29438633266652919</v>
      </c>
      <c r="E106" s="319">
        <v>0.12000055467727119</v>
      </c>
      <c r="F106" s="161">
        <v>11.293188584884515</v>
      </c>
      <c r="G106" s="161">
        <v>10.62939356121837</v>
      </c>
      <c r="H106" s="161">
        <v>11</v>
      </c>
      <c r="K106" s="159"/>
    </row>
    <row r="107" spans="1:11" x14ac:dyDescent="0.25">
      <c r="A107" s="84">
        <v>41791</v>
      </c>
      <c r="B107" s="86">
        <v>0.31478838503237477</v>
      </c>
      <c r="C107" s="86">
        <v>0.52749784695521107</v>
      </c>
      <c r="D107" s="86">
        <v>0.30546857916882991</v>
      </c>
      <c r="E107" s="86">
        <v>0.11387781643787626</v>
      </c>
      <c r="F107" s="87">
        <v>11.051547679311565</v>
      </c>
      <c r="G107" s="87">
        <v>10.990543094664872</v>
      </c>
      <c r="H107" s="87">
        <v>11</v>
      </c>
      <c r="K107" s="159"/>
    </row>
    <row r="108" spans="1:11" x14ac:dyDescent="0.25">
      <c r="A108" s="85">
        <v>41821</v>
      </c>
      <c r="B108" s="319">
        <v>0.31622841714540584</v>
      </c>
      <c r="C108" s="319">
        <v>0.5320965941422291</v>
      </c>
      <c r="D108" s="319">
        <v>0.29756149646325541</v>
      </c>
      <c r="E108" s="319">
        <v>0.12582236704595018</v>
      </c>
      <c r="F108" s="161">
        <v>11.042383765715551</v>
      </c>
      <c r="G108" s="161">
        <v>11.246118831708674</v>
      </c>
      <c r="H108" s="161">
        <v>11</v>
      </c>
      <c r="K108" s="159"/>
    </row>
    <row r="109" spans="1:11" x14ac:dyDescent="0.25">
      <c r="A109" s="84">
        <v>41852</v>
      </c>
      <c r="B109" s="86">
        <v>0.32147905801144216</v>
      </c>
      <c r="C109" s="86">
        <v>0.53825563980743885</v>
      </c>
      <c r="D109" s="86">
        <v>0.29370110943417782</v>
      </c>
      <c r="E109" s="86">
        <v>0.13336707062416706</v>
      </c>
      <c r="F109" s="87">
        <v>10.831788814016011</v>
      </c>
      <c r="G109" s="87">
        <v>11.438714357124201</v>
      </c>
      <c r="H109" s="87">
        <v>11</v>
      </c>
      <c r="K109" s="159"/>
    </row>
    <row r="110" spans="1:11" x14ac:dyDescent="0.25">
      <c r="A110" s="85">
        <v>41883</v>
      </c>
      <c r="B110" s="319">
        <v>0.32070833041427704</v>
      </c>
      <c r="C110" s="319">
        <v>0.5510785024844006</v>
      </c>
      <c r="D110" s="319">
        <v>0.29025740363339586</v>
      </c>
      <c r="E110" s="319">
        <v>0.14503747457377741</v>
      </c>
      <c r="F110" s="161">
        <v>11.544318028751048</v>
      </c>
      <c r="G110" s="161">
        <v>11.763936968723154</v>
      </c>
      <c r="H110" s="161">
        <v>11</v>
      </c>
      <c r="K110" s="159"/>
    </row>
    <row r="111" spans="1:11" x14ac:dyDescent="0.25">
      <c r="A111" s="84">
        <v>41913</v>
      </c>
      <c r="B111" s="86">
        <v>0.32216213879691252</v>
      </c>
      <c r="C111" s="86">
        <v>0.55417419246726707</v>
      </c>
      <c r="D111" s="86">
        <v>0.28076557239537508</v>
      </c>
      <c r="E111" s="86">
        <v>0.15524822410208378</v>
      </c>
      <c r="F111" s="87">
        <v>11.630145120283302</v>
      </c>
      <c r="G111" s="87">
        <v>12.139549056780275</v>
      </c>
      <c r="H111" s="87">
        <v>11.25</v>
      </c>
      <c r="K111" s="159"/>
    </row>
    <row r="112" spans="1:11" x14ac:dyDescent="0.25">
      <c r="A112" s="85">
        <v>41944</v>
      </c>
      <c r="B112" s="319">
        <v>0.32167959587129419</v>
      </c>
      <c r="C112" s="319">
        <v>0.55985507994528638</v>
      </c>
      <c r="D112" s="319">
        <v>0.28717580716170266</v>
      </c>
      <c r="E112" s="319">
        <v>0.15219104915402445</v>
      </c>
      <c r="F112" s="161">
        <v>11.639752886899959</v>
      </c>
      <c r="G112" s="161">
        <v>12.18694894850092</v>
      </c>
      <c r="H112" s="161">
        <v>11.25</v>
      </c>
      <c r="K112" s="159"/>
    </row>
    <row r="113" spans="1:11" x14ac:dyDescent="0.25">
      <c r="A113" s="84">
        <v>41974</v>
      </c>
      <c r="B113" s="86">
        <v>0.32586300410611957</v>
      </c>
      <c r="C113" s="86">
        <v>0.56280930979222388</v>
      </c>
      <c r="D113" s="86">
        <v>0.30271011413200294</v>
      </c>
      <c r="E113" s="86">
        <v>0.14000160505829698</v>
      </c>
      <c r="F113" s="87">
        <v>11.842323006732588</v>
      </c>
      <c r="G113" s="87">
        <v>12.05303962089317</v>
      </c>
      <c r="H113" s="87">
        <v>11.75</v>
      </c>
      <c r="K113" s="159"/>
    </row>
    <row r="114" spans="1:11" x14ac:dyDescent="0.25">
      <c r="A114" s="85">
        <v>42005</v>
      </c>
      <c r="B114" s="319">
        <v>0.32502967941977046</v>
      </c>
      <c r="C114" s="319">
        <v>0.57165715897603653</v>
      </c>
      <c r="D114" s="319">
        <v>0.28865154425548484</v>
      </c>
      <c r="E114" s="319">
        <v>0.15838038191672132</v>
      </c>
      <c r="F114" s="161">
        <v>11.778594174549987</v>
      </c>
      <c r="G114" s="161">
        <v>11.95621387842567</v>
      </c>
      <c r="H114" s="161">
        <v>12.25</v>
      </c>
      <c r="K114" s="159"/>
    </row>
    <row r="115" spans="1:11" x14ac:dyDescent="0.25">
      <c r="A115" s="84">
        <v>42036</v>
      </c>
      <c r="B115" s="86">
        <v>0.32305310231514356</v>
      </c>
      <c r="C115" s="86">
        <v>0.58290114129175918</v>
      </c>
      <c r="D115" s="86">
        <v>0.2986910530525656</v>
      </c>
      <c r="E115" s="86">
        <v>0.15469345948318525</v>
      </c>
      <c r="F115" s="87">
        <v>12.61555091326175</v>
      </c>
      <c r="G115" s="87">
        <v>11.839891831137273</v>
      </c>
      <c r="H115" s="87">
        <v>12.25</v>
      </c>
      <c r="K115" s="159"/>
    </row>
    <row r="116" spans="1:11" x14ac:dyDescent="0.25">
      <c r="A116" s="85">
        <v>42064</v>
      </c>
      <c r="B116" s="319">
        <v>0.31584863793311119</v>
      </c>
      <c r="C116" s="319">
        <v>0.59492916971217813</v>
      </c>
      <c r="D116" s="319">
        <v>0.31108466961530395</v>
      </c>
      <c r="E116" s="319">
        <v>0.14810950546059706</v>
      </c>
      <c r="F116" s="161">
        <v>13.820579340004421</v>
      </c>
      <c r="G116" s="161">
        <v>12.080275229965643</v>
      </c>
      <c r="H116" s="161">
        <v>12.75</v>
      </c>
      <c r="K116" s="159"/>
    </row>
    <row r="117" spans="1:11" x14ac:dyDescent="0.25">
      <c r="A117" s="84">
        <v>42095</v>
      </c>
      <c r="B117" s="86">
        <v>0.32345028835953882</v>
      </c>
      <c r="C117" s="86">
        <v>0.59111505625016159</v>
      </c>
      <c r="D117" s="86">
        <v>0.31136274513044182</v>
      </c>
      <c r="E117" s="86">
        <v>0.14483605840503716</v>
      </c>
      <c r="F117" s="87">
        <v>13.599182584392864</v>
      </c>
      <c r="G117" s="87">
        <v>12.203929906230204</v>
      </c>
      <c r="H117" s="87">
        <v>13.25</v>
      </c>
      <c r="K117" s="159"/>
    </row>
    <row r="118" spans="1:11" x14ac:dyDescent="0.25">
      <c r="A118" s="85">
        <v>42125</v>
      </c>
      <c r="B118" s="319">
        <v>0.32388296831972307</v>
      </c>
      <c r="C118" s="319">
        <v>0.60206323806440776</v>
      </c>
      <c r="D118" s="319">
        <v>0.31630510194932698</v>
      </c>
      <c r="E118" s="319">
        <v>0.14795354515966011</v>
      </c>
      <c r="F118" s="161">
        <v>14.029129434524332</v>
      </c>
      <c r="G118" s="161">
        <v>12.296855337845368</v>
      </c>
      <c r="H118" s="161">
        <v>13.75</v>
      </c>
      <c r="K118" s="159"/>
    </row>
    <row r="119" spans="1:11" x14ac:dyDescent="0.25">
      <c r="A119" s="84">
        <v>42156</v>
      </c>
      <c r="B119" s="86">
        <v>0.3322523669979216</v>
      </c>
      <c r="C119" s="86">
        <v>0.60742932834402263</v>
      </c>
      <c r="D119" s="86">
        <v>0.32955925299556926</v>
      </c>
      <c r="E119" s="86">
        <v>0.14111770958556855</v>
      </c>
      <c r="F119" s="87">
        <v>14.313958200391516</v>
      </c>
      <c r="G119" s="87">
        <v>12.490953827823992</v>
      </c>
      <c r="H119" s="87">
        <v>14.25</v>
      </c>
      <c r="K119" s="159"/>
    </row>
    <row r="120" spans="1:11" x14ac:dyDescent="0.25">
      <c r="A120" s="85">
        <v>42186</v>
      </c>
      <c r="B120" s="319">
        <v>0.32906120944550016</v>
      </c>
      <c r="C120" s="319">
        <v>0.62157236203350175</v>
      </c>
      <c r="D120" s="319">
        <v>0.33175632026718505</v>
      </c>
      <c r="E120" s="319">
        <v>0.15220255218128648</v>
      </c>
      <c r="F120" s="161">
        <v>14.987254070555554</v>
      </c>
      <c r="G120" s="161">
        <v>12.765079038447102</v>
      </c>
      <c r="H120" s="161">
        <v>14.25</v>
      </c>
      <c r="K120" s="159"/>
    </row>
    <row r="121" spans="1:11" x14ac:dyDescent="0.25">
      <c r="A121" s="84">
        <v>42217</v>
      </c>
      <c r="B121" s="86">
        <v>0.32469929566549832</v>
      </c>
      <c r="C121" s="86">
        <v>0.62985238092913853</v>
      </c>
      <c r="D121" s="86">
        <v>0.34300268401265654</v>
      </c>
      <c r="E121" s="86">
        <v>0.14627191980760421</v>
      </c>
      <c r="F121" s="87">
        <v>15.933844082150395</v>
      </c>
      <c r="G121" s="87">
        <v>12.960000000000003</v>
      </c>
      <c r="H121" s="87">
        <v>14.25</v>
      </c>
      <c r="K121" s="159"/>
    </row>
    <row r="122" spans="1:11" x14ac:dyDescent="0.25">
      <c r="A122" s="85">
        <v>42248</v>
      </c>
      <c r="B122" s="319">
        <v>0.32014379063649367</v>
      </c>
      <c r="C122" s="319">
        <v>0.63642675385403313</v>
      </c>
      <c r="D122" s="319">
        <v>0.34914681519170637</v>
      </c>
      <c r="E122" s="319">
        <v>0.14349650439230771</v>
      </c>
      <c r="F122" s="161">
        <v>16.067287463221454</v>
      </c>
      <c r="G122" s="161">
        <v>13.15</v>
      </c>
      <c r="H122" s="161">
        <v>14.25</v>
      </c>
      <c r="K122" s="159"/>
    </row>
    <row r="123" spans="1:11" x14ac:dyDescent="0.25">
      <c r="A123" s="84">
        <v>42278</v>
      </c>
      <c r="B123" s="86">
        <v>0.33047581982319213</v>
      </c>
      <c r="C123" s="86">
        <v>0.63898872083227753</v>
      </c>
      <c r="D123" s="86">
        <v>0.33570516680652834</v>
      </c>
      <c r="E123" s="86">
        <v>0.16200864984155874</v>
      </c>
      <c r="F123" s="87">
        <v>16.152412298943499</v>
      </c>
      <c r="G123" s="87">
        <v>13.31</v>
      </c>
      <c r="H123" s="87">
        <v>14.25</v>
      </c>
      <c r="K123" s="159"/>
    </row>
    <row r="124" spans="1:11" x14ac:dyDescent="0.25">
      <c r="A124" s="85">
        <v>42309</v>
      </c>
      <c r="B124" s="319">
        <v>0.33886845903597307</v>
      </c>
      <c r="C124" s="319">
        <v>0.64258182910496886</v>
      </c>
      <c r="D124" s="319">
        <v>0.34349411706957655</v>
      </c>
      <c r="E124" s="319">
        <v>0.15457294592531026</v>
      </c>
      <c r="F124" s="161">
        <v>16.051433794129</v>
      </c>
      <c r="G124" s="161">
        <v>13.51</v>
      </c>
      <c r="H124" s="161">
        <v>14.25</v>
      </c>
      <c r="K124" s="159"/>
    </row>
    <row r="125" spans="1:11" x14ac:dyDescent="0.25">
      <c r="A125" s="84">
        <v>42339</v>
      </c>
      <c r="B125" s="86">
        <v>0.35639825238145845</v>
      </c>
      <c r="C125" s="86">
        <v>0.65504712939279708</v>
      </c>
      <c r="D125" s="86">
        <v>0.35670912713137271</v>
      </c>
      <c r="E125" s="86">
        <v>0.15232025360976806</v>
      </c>
      <c r="F125" s="87">
        <v>16.071326646092668</v>
      </c>
      <c r="G125" s="87">
        <v>13.629999999999997</v>
      </c>
      <c r="H125" s="87">
        <v>14.25</v>
      </c>
      <c r="K125" s="159"/>
    </row>
    <row r="126" spans="1:11" x14ac:dyDescent="0.25">
      <c r="A126" s="85">
        <v>42370</v>
      </c>
      <c r="B126" s="319">
        <v>0.35332582289828451</v>
      </c>
      <c r="C126" s="319">
        <v>0.66500834159061695</v>
      </c>
      <c r="D126" s="319">
        <v>0.34946541151891664</v>
      </c>
      <c r="E126" s="319">
        <v>0.17110449885771983</v>
      </c>
      <c r="F126" s="161">
        <v>16.404508239741897</v>
      </c>
      <c r="G126" s="161">
        <v>13.74</v>
      </c>
      <c r="H126" s="161">
        <v>14.25</v>
      </c>
      <c r="K126" s="159"/>
    </row>
    <row r="127" spans="1:11" x14ac:dyDescent="0.25">
      <c r="A127" s="84">
        <v>42401</v>
      </c>
      <c r="B127" s="86">
        <v>0.36272714539935663</v>
      </c>
      <c r="C127" s="86">
        <v>0.66636287357116997</v>
      </c>
      <c r="D127" s="86">
        <v>0.36245500153670973</v>
      </c>
      <c r="E127" s="86">
        <v>0.16250112773314487</v>
      </c>
      <c r="F127" s="87">
        <v>15.826056479534754</v>
      </c>
      <c r="G127" s="87">
        <v>13.88</v>
      </c>
      <c r="H127" s="87">
        <v>14.25</v>
      </c>
      <c r="K127" s="159"/>
    </row>
    <row r="128" spans="1:11" x14ac:dyDescent="0.25">
      <c r="A128" s="85">
        <v>42430</v>
      </c>
      <c r="B128" s="319">
        <v>0.38335842545077997</v>
      </c>
      <c r="C128" s="319">
        <v>0.66337932859688076</v>
      </c>
      <c r="D128" s="319">
        <v>0.37639138362977775</v>
      </c>
      <c r="E128" s="319">
        <v>0.15097623210090827</v>
      </c>
      <c r="F128" s="161">
        <v>14.188863896832686</v>
      </c>
      <c r="G128" s="161">
        <v>13.93</v>
      </c>
      <c r="H128" s="161">
        <v>14.25</v>
      </c>
      <c r="K128" s="159"/>
    </row>
    <row r="129" spans="1:11" x14ac:dyDescent="0.25">
      <c r="A129" s="84">
        <v>42461</v>
      </c>
      <c r="B129" s="86">
        <v>0.38923445606711199</v>
      </c>
      <c r="C129" s="86">
        <v>0.66715742964213687</v>
      </c>
      <c r="D129" s="86">
        <v>0.36081211080180348</v>
      </c>
      <c r="E129" s="86">
        <v>0.17074448957152136</v>
      </c>
      <c r="F129" s="87">
        <v>14.248477565491854</v>
      </c>
      <c r="G129" s="87">
        <v>14.09</v>
      </c>
      <c r="H129" s="87">
        <v>14.25</v>
      </c>
      <c r="K129" s="159"/>
    </row>
    <row r="130" spans="1:11" x14ac:dyDescent="0.25">
      <c r="A130" s="85">
        <v>42491</v>
      </c>
      <c r="B130" s="319">
        <v>0.391536432715197</v>
      </c>
      <c r="C130" s="319">
        <v>0.67702940265191969</v>
      </c>
      <c r="D130" s="319">
        <v>0.37360624456355573</v>
      </c>
      <c r="E130" s="319">
        <v>0.1678697738429272</v>
      </c>
      <c r="F130" s="161">
        <v>14.246383539456975</v>
      </c>
      <c r="G130" s="161">
        <v>14.31</v>
      </c>
      <c r="H130" s="161">
        <v>14.25</v>
      </c>
      <c r="K130" s="159"/>
    </row>
    <row r="131" spans="1:11" x14ac:dyDescent="0.25">
      <c r="A131" s="84">
        <v>42522</v>
      </c>
      <c r="B131" s="86">
        <v>0.41358785474709991</v>
      </c>
      <c r="C131" s="86">
        <v>0.6753604498795085</v>
      </c>
      <c r="D131" s="86">
        <v>0.38479538450909184</v>
      </c>
      <c r="E131" s="86">
        <v>0.15813998366102319</v>
      </c>
      <c r="F131" s="87">
        <v>13.798441510340007</v>
      </c>
      <c r="G131" s="87">
        <v>14.42</v>
      </c>
      <c r="H131" s="87">
        <v>14.25</v>
      </c>
      <c r="K131" s="159"/>
    </row>
    <row r="132" spans="1:11" x14ac:dyDescent="0.25">
      <c r="A132" s="85">
        <v>42552</v>
      </c>
      <c r="B132" s="319">
        <v>0.41902443837045772</v>
      </c>
      <c r="C132" s="319">
        <v>0.68656774027862877</v>
      </c>
      <c r="D132" s="319">
        <v>0.38195816548481126</v>
      </c>
      <c r="E132" s="319">
        <v>0.1729236520861846</v>
      </c>
      <c r="F132" s="161">
        <v>13.328536545987495</v>
      </c>
      <c r="G132" s="161">
        <v>14.39</v>
      </c>
      <c r="H132" s="161">
        <v>14.25</v>
      </c>
      <c r="K132" s="159"/>
    </row>
    <row r="133" spans="1:11" x14ac:dyDescent="0.25">
      <c r="A133" s="84">
        <v>42583</v>
      </c>
      <c r="B133" s="86">
        <v>0.4276034495391523</v>
      </c>
      <c r="C133" s="86">
        <v>0.69251572301525921</v>
      </c>
      <c r="D133" s="86">
        <v>0.38242499393105001</v>
      </c>
      <c r="E133" s="86">
        <v>0.18054701921481847</v>
      </c>
      <c r="F133" s="87">
        <v>13.145850975854296</v>
      </c>
      <c r="G133" s="87">
        <v>14.56</v>
      </c>
      <c r="H133" s="87">
        <v>14.25</v>
      </c>
      <c r="K133" s="159"/>
    </row>
    <row r="134" spans="1:11" x14ac:dyDescent="0.25">
      <c r="A134" s="85">
        <v>42614</v>
      </c>
      <c r="B134" s="319">
        <v>0.4365135171096482</v>
      </c>
      <c r="C134" s="319">
        <v>0.70002418778171149</v>
      </c>
      <c r="D134" s="319">
        <v>0.39771399006903041</v>
      </c>
      <c r="E134" s="319">
        <v>0.17397920432433073</v>
      </c>
      <c r="F134" s="161">
        <v>12.749360047921252</v>
      </c>
      <c r="G134" s="161">
        <v>14.66</v>
      </c>
      <c r="H134" s="161">
        <v>14.25</v>
      </c>
      <c r="K134" s="159"/>
    </row>
    <row r="135" spans="1:11" x14ac:dyDescent="0.25">
      <c r="A135" s="84">
        <v>42644</v>
      </c>
      <c r="B135" s="86">
        <v>0.43970762865414903</v>
      </c>
      <c r="C135" s="86">
        <v>0.69930212015942705</v>
      </c>
      <c r="D135" s="86">
        <v>0.39620522359993016</v>
      </c>
      <c r="E135" s="86">
        <v>0.17600308326876479</v>
      </c>
      <c r="F135" s="87">
        <v>12.56406324716567</v>
      </c>
      <c r="G135" s="87">
        <v>14.37</v>
      </c>
      <c r="H135" s="87">
        <v>14</v>
      </c>
      <c r="K135" s="159"/>
    </row>
    <row r="136" spans="1:11" x14ac:dyDescent="0.25">
      <c r="A136" s="85">
        <v>42675</v>
      </c>
      <c r="B136" s="319">
        <v>0.44110559347911299</v>
      </c>
      <c r="C136" s="319">
        <v>0.71024622784697111</v>
      </c>
      <c r="D136" s="319">
        <v>0.40393968409575765</v>
      </c>
      <c r="E136" s="319">
        <v>0.17795022808008062</v>
      </c>
      <c r="F136" s="161">
        <v>12.543924596931408</v>
      </c>
      <c r="G136" s="161">
        <v>14.04</v>
      </c>
      <c r="H136" s="161">
        <v>14</v>
      </c>
      <c r="K136" s="159"/>
    </row>
    <row r="137" spans="1:11" x14ac:dyDescent="0.25">
      <c r="A137" s="84">
        <v>42705</v>
      </c>
      <c r="B137" s="86">
        <v>0.46159547274066043</v>
      </c>
      <c r="C137" s="86">
        <v>0.69863462180864777</v>
      </c>
      <c r="D137" s="86">
        <v>0.40535382255725777</v>
      </c>
      <c r="E137" s="86">
        <v>0.16713734111580048</v>
      </c>
      <c r="F137" s="87">
        <v>12.017107910927958</v>
      </c>
      <c r="G137" s="87">
        <v>13.72</v>
      </c>
      <c r="H137" s="87">
        <v>13.75</v>
      </c>
      <c r="K137" s="159"/>
    </row>
    <row r="138" spans="1:11" x14ac:dyDescent="0.25">
      <c r="A138" s="85">
        <v>42736</v>
      </c>
      <c r="B138" s="319">
        <v>0.46435148506261475</v>
      </c>
      <c r="C138" s="319">
        <v>0.69775044268358499</v>
      </c>
      <c r="D138" s="319">
        <v>0.39606626167996739</v>
      </c>
      <c r="E138" s="319">
        <v>0.18138627740422542</v>
      </c>
      <c r="F138" s="161">
        <v>11.572219153208525</v>
      </c>
      <c r="G138" s="161">
        <v>13.42</v>
      </c>
      <c r="H138" s="161">
        <v>13</v>
      </c>
      <c r="K138" s="159"/>
    </row>
    <row r="139" spans="1:11" x14ac:dyDescent="0.25">
      <c r="A139" s="84">
        <v>42767</v>
      </c>
      <c r="B139" s="86">
        <v>0.47222199562290934</v>
      </c>
      <c r="C139" s="86">
        <v>0.70332012680376399</v>
      </c>
      <c r="D139" s="86">
        <v>0.40822312133957589</v>
      </c>
      <c r="E139" s="86">
        <v>0.17591264507402996</v>
      </c>
      <c r="F139" s="87">
        <v>11.339902479946765</v>
      </c>
      <c r="G139" s="87">
        <v>12.92</v>
      </c>
      <c r="H139" s="87">
        <v>12.25</v>
      </c>
      <c r="K139" s="159"/>
    </row>
    <row r="140" spans="1:11" x14ac:dyDescent="0.25">
      <c r="A140" s="85">
        <v>42795</v>
      </c>
      <c r="B140" s="319">
        <v>0.4755832258087162</v>
      </c>
      <c r="C140" s="319">
        <v>0.71275787044228811</v>
      </c>
      <c r="D140" s="319">
        <v>0.4213807967076979</v>
      </c>
      <c r="E140" s="319">
        <v>0.17121731802647455</v>
      </c>
      <c r="F140" s="161">
        <v>11.723690211218265</v>
      </c>
      <c r="G140" s="161">
        <v>12.62</v>
      </c>
      <c r="H140" s="161">
        <v>12.25</v>
      </c>
      <c r="K140" s="159"/>
    </row>
    <row r="141" spans="1:11" x14ac:dyDescent="0.25">
      <c r="A141" s="84">
        <v>42826</v>
      </c>
      <c r="B141" s="86">
        <v>0.47525099549816135</v>
      </c>
      <c r="C141" s="86">
        <v>0.71447300119160517</v>
      </c>
      <c r="D141" s="86">
        <v>0.41944144535063244</v>
      </c>
      <c r="E141" s="86">
        <v>0.17220450085233818</v>
      </c>
      <c r="F141" s="87">
        <v>11.573021047466394</v>
      </c>
      <c r="G141" s="87">
        <v>12.24</v>
      </c>
      <c r="H141" s="87">
        <v>11.25</v>
      </c>
      <c r="K141" s="159"/>
    </row>
    <row r="142" spans="1:11" x14ac:dyDescent="0.25">
      <c r="A142" s="85">
        <v>42856</v>
      </c>
      <c r="B142" s="319">
        <v>0.48053767388526386</v>
      </c>
      <c r="C142" s="319">
        <v>0.72405809991248149</v>
      </c>
      <c r="D142" s="319">
        <v>0.41959790658167057</v>
      </c>
      <c r="E142" s="319">
        <v>0.18232800887901296</v>
      </c>
      <c r="F142" s="161">
        <v>11.225785480604044</v>
      </c>
      <c r="G142" s="161">
        <v>12.05</v>
      </c>
      <c r="H142" s="161">
        <v>11.25</v>
      </c>
      <c r="K142" s="159"/>
    </row>
    <row r="143" spans="1:11" x14ac:dyDescent="0.25">
      <c r="A143" s="84">
        <v>42887</v>
      </c>
      <c r="B143" s="86">
        <v>0.48487962072774621</v>
      </c>
      <c r="C143" s="86">
        <v>0.72813897872753897</v>
      </c>
      <c r="D143" s="86">
        <v>0.43503501564247238</v>
      </c>
      <c r="E143" s="86">
        <v>0.17134951806459708</v>
      </c>
      <c r="F143" s="87">
        <v>11.398586584331643</v>
      </c>
      <c r="G143" s="87">
        <v>11.65</v>
      </c>
      <c r="H143" s="87">
        <v>10.25</v>
      </c>
      <c r="K143" s="159"/>
    </row>
    <row r="144" spans="1:11" x14ac:dyDescent="0.25">
      <c r="A144" s="85">
        <v>42917</v>
      </c>
      <c r="B144" s="319">
        <v>0.49752349050288397</v>
      </c>
      <c r="C144" s="319">
        <v>0.73278696437556279</v>
      </c>
      <c r="D144" s="319">
        <v>0.43153635515794453</v>
      </c>
      <c r="E144" s="319">
        <v>0.1828237484113541</v>
      </c>
      <c r="F144" s="161">
        <v>10.892183666071496</v>
      </c>
      <c r="G144" s="161">
        <v>11.38</v>
      </c>
      <c r="H144" s="161">
        <v>9.25</v>
      </c>
      <c r="K144" s="159"/>
    </row>
    <row r="145" spans="1:11" x14ac:dyDescent="0.25">
      <c r="A145" s="84">
        <v>42948</v>
      </c>
      <c r="B145" s="86">
        <v>0.50200635765341606</v>
      </c>
      <c r="C145" s="86">
        <v>0.73760445427706334</v>
      </c>
      <c r="D145" s="86">
        <v>0.43976187290816837</v>
      </c>
      <c r="E145" s="86">
        <v>0.17902556016997573</v>
      </c>
      <c r="F145" s="87">
        <v>10.619097660190956</v>
      </c>
      <c r="G145" s="87">
        <v>11.1</v>
      </c>
      <c r="H145" s="87">
        <v>9.25</v>
      </c>
      <c r="K145" s="159"/>
    </row>
    <row r="146" spans="1:11" x14ac:dyDescent="0.25">
      <c r="A146" s="85">
        <v>42979</v>
      </c>
      <c r="B146" s="319">
        <v>0.5087458734850655</v>
      </c>
      <c r="C146" s="319">
        <v>0.73878489224846433</v>
      </c>
      <c r="D146" s="319">
        <v>0.44261108474343591</v>
      </c>
      <c r="E146" s="319">
        <v>0.17711405957459492</v>
      </c>
      <c r="F146" s="161">
        <v>10.466755750603642</v>
      </c>
      <c r="G146" s="161">
        <v>10.67</v>
      </c>
      <c r="H146" s="161">
        <v>8.25</v>
      </c>
      <c r="K146" s="159"/>
    </row>
    <row r="147" spans="1:11" x14ac:dyDescent="0.25">
      <c r="A147" s="84">
        <v>43009</v>
      </c>
      <c r="B147" s="86">
        <v>0.5069483625242821</v>
      </c>
      <c r="C147" s="86">
        <v>0.74342085252698287</v>
      </c>
      <c r="D147" s="86">
        <v>0.43996193966340802</v>
      </c>
      <c r="E147" s="86">
        <v>0.18113542645900865</v>
      </c>
      <c r="F147" s="87">
        <v>10.591206124454734</v>
      </c>
      <c r="G147" s="87">
        <v>10.43</v>
      </c>
      <c r="H147" s="87">
        <v>7.5</v>
      </c>
      <c r="K147" s="159"/>
    </row>
    <row r="148" spans="1:11" x14ac:dyDescent="0.25">
      <c r="A148" s="85">
        <v>43040</v>
      </c>
      <c r="B148" s="319">
        <v>0.51037420243455534</v>
      </c>
      <c r="C148" s="319">
        <v>0.74293835233166972</v>
      </c>
      <c r="D148" s="319">
        <v>0.4470080878044152</v>
      </c>
      <c r="E148" s="319">
        <v>0.17368892742050027</v>
      </c>
      <c r="F148" s="161">
        <v>10.236566850852768</v>
      </c>
      <c r="G148" s="161">
        <v>10.210000000000001</v>
      </c>
      <c r="H148" s="161">
        <v>7.5</v>
      </c>
      <c r="K148" s="159"/>
    </row>
    <row r="149" spans="1:11" x14ac:dyDescent="0.25">
      <c r="A149" s="84">
        <v>43070</v>
      </c>
      <c r="B149" s="86">
        <v>0.51617690070247368</v>
      </c>
      <c r="C149" s="86">
        <v>0.7407377344454944</v>
      </c>
      <c r="D149" s="86">
        <v>0.45722084526368284</v>
      </c>
      <c r="E149" s="86">
        <v>0.16249699000728113</v>
      </c>
      <c r="F149" s="87">
        <v>10.289153941236847</v>
      </c>
      <c r="G149" s="87">
        <v>9.69</v>
      </c>
      <c r="H149" s="87">
        <v>7</v>
      </c>
      <c r="K149" s="159"/>
    </row>
    <row r="150" spans="1:11" x14ac:dyDescent="0.25">
      <c r="A150" s="85">
        <v>43101</v>
      </c>
      <c r="B150" s="319">
        <v>0.51755929859043004</v>
      </c>
      <c r="C150" s="319">
        <v>0.74502525742301418</v>
      </c>
      <c r="D150" s="319">
        <v>0.44902198698644274</v>
      </c>
      <c r="E150" s="319">
        <v>0.17575229023994088</v>
      </c>
      <c r="F150" s="161">
        <v>10.056517789913904</v>
      </c>
      <c r="G150" s="161">
        <v>9.36</v>
      </c>
      <c r="H150" s="161">
        <v>7</v>
      </c>
      <c r="K150" s="159"/>
    </row>
    <row r="151" spans="1:11" x14ac:dyDescent="0.25">
      <c r="A151" s="84">
        <v>43132</v>
      </c>
      <c r="B151" s="86">
        <v>0.52016909530410071</v>
      </c>
      <c r="C151" s="86">
        <v>0.75137829401158962</v>
      </c>
      <c r="D151" s="86">
        <v>0.4552261785016139</v>
      </c>
      <c r="E151" s="86">
        <v>0.17391193155429024</v>
      </c>
      <c r="F151" s="87">
        <v>10.00901193554872</v>
      </c>
      <c r="G151" s="87">
        <v>9.1199999999999992</v>
      </c>
      <c r="H151" s="87">
        <v>6.75</v>
      </c>
      <c r="K151" s="159"/>
    </row>
    <row r="152" spans="1:11" x14ac:dyDescent="0.25">
      <c r="A152" s="85">
        <v>43160</v>
      </c>
      <c r="B152" s="319">
        <v>0.52356360566113691</v>
      </c>
      <c r="C152" s="319">
        <v>0.75354307465814951</v>
      </c>
      <c r="D152" s="319">
        <v>0.46362483972669866</v>
      </c>
      <c r="E152" s="319">
        <v>0.16844395039284091</v>
      </c>
      <c r="F152" s="161">
        <v>9.7481507364650444</v>
      </c>
      <c r="G152" s="161">
        <v>8.8000000000000007</v>
      </c>
      <c r="H152" s="161">
        <v>6.5</v>
      </c>
      <c r="K152" s="159"/>
    </row>
    <row r="153" spans="1:11" x14ac:dyDescent="0.25">
      <c r="A153" s="84">
        <v>43191</v>
      </c>
      <c r="B153" s="86">
        <v>0.51843964847634993</v>
      </c>
      <c r="C153" s="86">
        <v>0.7586515664212421</v>
      </c>
      <c r="D153" s="86">
        <v>0.46143257870328602</v>
      </c>
      <c r="E153" s="86">
        <v>0.17147107166893616</v>
      </c>
      <c r="F153" s="87">
        <v>9.8941967288011821</v>
      </c>
      <c r="G153" s="87">
        <v>8.68</v>
      </c>
      <c r="H153" s="87">
        <v>6.5</v>
      </c>
      <c r="K153" s="159"/>
    </row>
    <row r="154" spans="1:11" x14ac:dyDescent="0.25">
      <c r="A154" s="85">
        <v>43221</v>
      </c>
      <c r="B154" s="319">
        <v>0.51374483577073771</v>
      </c>
      <c r="C154" s="319">
        <v>0.77185587720002713</v>
      </c>
      <c r="D154" s="319">
        <v>0.46915125738264296</v>
      </c>
      <c r="E154" s="319">
        <v>0.17408701387881412</v>
      </c>
      <c r="F154" s="161">
        <v>10.039113809667608</v>
      </c>
      <c r="G154" s="161">
        <v>8.49</v>
      </c>
      <c r="H154" s="161">
        <v>6.5</v>
      </c>
      <c r="K154" s="159"/>
    </row>
    <row r="155" spans="1:11" x14ac:dyDescent="0.25">
      <c r="A155" s="84">
        <v>43252</v>
      </c>
      <c r="B155" s="86">
        <v>0.5154313286364246</v>
      </c>
      <c r="C155" s="86">
        <v>0.77380497063250142</v>
      </c>
      <c r="D155" s="86">
        <v>0.47195225841767624</v>
      </c>
      <c r="E155" s="86">
        <v>0.17141144366914868</v>
      </c>
      <c r="F155" s="87">
        <v>10.305087328329959</v>
      </c>
      <c r="G155" s="87">
        <v>8.3699999999999992</v>
      </c>
      <c r="H155" s="87">
        <v>6.5</v>
      </c>
      <c r="K155" s="159"/>
    </row>
    <row r="156" spans="1:11" x14ac:dyDescent="0.25">
      <c r="A156" s="85">
        <v>43282</v>
      </c>
      <c r="B156" s="319">
        <v>0.52277339173581039</v>
      </c>
      <c r="C156" s="319">
        <v>0.77390353875601003</v>
      </c>
      <c r="D156" s="319">
        <v>0.46675814042404951</v>
      </c>
      <c r="E156" s="319">
        <v>0.17633551749902943</v>
      </c>
      <c r="F156" s="161">
        <v>10.491951</v>
      </c>
      <c r="G156" s="161">
        <v>8.23</v>
      </c>
      <c r="H156" s="161">
        <v>6.5</v>
      </c>
      <c r="K156" s="159"/>
    </row>
    <row r="157" spans="1:11" x14ac:dyDescent="0.25">
      <c r="A157" s="84">
        <v>43313</v>
      </c>
      <c r="B157" s="86">
        <v>0.51400149144983076</v>
      </c>
      <c r="C157" s="86">
        <v>0.77625308887278732</v>
      </c>
      <c r="D157" s="86">
        <v>0.47171618839940144</v>
      </c>
      <c r="E157" s="86">
        <v>0.17308956612628296</v>
      </c>
      <c r="F157" s="87">
        <v>10.760251</v>
      </c>
      <c r="G157" s="87">
        <v>8.0399999999999991</v>
      </c>
      <c r="H157" s="87">
        <v>6.5</v>
      </c>
      <c r="K157" s="159"/>
    </row>
    <row r="158" spans="1:11" x14ac:dyDescent="0.25">
      <c r="A158" s="85">
        <v>43344</v>
      </c>
      <c r="B158" s="319">
        <v>0.52482646942105571</v>
      </c>
      <c r="C158" s="319">
        <v>0.77707324967057079</v>
      </c>
      <c r="D158" s="319">
        <v>0.47130463029805642</v>
      </c>
      <c r="E158" s="319">
        <v>0.17746548409412216</v>
      </c>
      <c r="F158" s="161">
        <v>10.515070999999999</v>
      </c>
      <c r="G158" s="161">
        <v>7.91</v>
      </c>
      <c r="H158" s="161">
        <v>6.5</v>
      </c>
      <c r="K158" s="159"/>
    </row>
    <row r="159" spans="1:11" x14ac:dyDescent="0.25">
      <c r="A159" s="84">
        <v>43374</v>
      </c>
      <c r="B159" s="86">
        <v>0.53647189807066675</v>
      </c>
      <c r="C159" s="86">
        <v>0.77048594649650648</v>
      </c>
      <c r="D159" s="86">
        <v>0.46621820120927621</v>
      </c>
      <c r="E159" s="86">
        <v>0.17782707595642588</v>
      </c>
      <c r="F159" s="87">
        <v>10.061019999999999</v>
      </c>
      <c r="G159" s="87">
        <v>7.85</v>
      </c>
      <c r="H159" s="87">
        <v>6.5</v>
      </c>
      <c r="K159" s="159"/>
    </row>
    <row r="160" spans="1:11" x14ac:dyDescent="0.25">
      <c r="A160" s="85">
        <v>43405</v>
      </c>
      <c r="B160" s="319">
        <v>0.53480777176450833</v>
      </c>
      <c r="C160" s="319">
        <v>0.77543249598028796</v>
      </c>
      <c r="D160" s="319">
        <v>0.4736200131906716</v>
      </c>
      <c r="E160" s="319">
        <v>0.17426640702692808</v>
      </c>
      <c r="F160" s="161">
        <v>10.111546978516461</v>
      </c>
      <c r="G160" s="161">
        <v>7.7</v>
      </c>
      <c r="H160" s="161">
        <v>6.5</v>
      </c>
      <c r="K160" s="159"/>
    </row>
    <row r="161" spans="1:13" x14ac:dyDescent="0.25">
      <c r="A161" s="84">
        <v>43435</v>
      </c>
      <c r="B161" s="86">
        <v>0.54130952998472326</v>
      </c>
      <c r="C161" s="86">
        <v>0.77215905154190589</v>
      </c>
      <c r="D161" s="86">
        <v>0.48067844816501742</v>
      </c>
      <c r="E161" s="86">
        <v>0.16526225856437016</v>
      </c>
      <c r="F161" s="87">
        <v>9.8591383737505325</v>
      </c>
      <c r="G161" s="87">
        <v>7.64</v>
      </c>
      <c r="H161" s="87">
        <v>6.5</v>
      </c>
      <c r="K161" s="159"/>
    </row>
    <row r="162" spans="1:13" x14ac:dyDescent="0.25">
      <c r="A162" s="85">
        <v>43466</v>
      </c>
      <c r="B162" s="319">
        <v>0.54522940798985764</v>
      </c>
      <c r="C162" s="319">
        <v>0.7743940507371998</v>
      </c>
      <c r="D162" s="319">
        <v>0.46858936846606869</v>
      </c>
      <c r="E162" s="319">
        <v>0.18097455375914162</v>
      </c>
      <c r="F162" s="161">
        <v>9.6608327067106661</v>
      </c>
      <c r="G162" s="161">
        <v>7.49</v>
      </c>
      <c r="H162" s="161">
        <v>6.5</v>
      </c>
      <c r="K162" s="159"/>
    </row>
    <row r="163" spans="1:13" x14ac:dyDescent="0.25">
      <c r="A163" s="84">
        <v>43497</v>
      </c>
      <c r="B163" s="86">
        <v>0.54527258999805595</v>
      </c>
      <c r="C163" s="86">
        <v>0.77538068861821929</v>
      </c>
      <c r="D163" s="86">
        <v>0.47270068207566479</v>
      </c>
      <c r="E163" s="86">
        <v>0.17435655165083402</v>
      </c>
      <c r="F163" s="87">
        <v>9.690116999999999</v>
      </c>
      <c r="G163" s="87">
        <v>7.4</v>
      </c>
      <c r="H163" s="87">
        <v>6.5</v>
      </c>
      <c r="K163" s="159"/>
    </row>
    <row r="164" spans="1:13" x14ac:dyDescent="0.25">
      <c r="A164" s="85">
        <v>43525</v>
      </c>
      <c r="B164" s="319">
        <v>0.54450280118206595</v>
      </c>
      <c r="C164" s="319">
        <v>0.78749675050350887</v>
      </c>
      <c r="D164" s="319">
        <v>0.47602829670622204</v>
      </c>
      <c r="E164" s="319">
        <v>0.18010149655040586</v>
      </c>
      <c r="F164" s="161">
        <v>9.791898999999999</v>
      </c>
      <c r="G164" s="161">
        <v>7.27</v>
      </c>
      <c r="H164" s="161">
        <v>6.5</v>
      </c>
      <c r="K164" s="159"/>
    </row>
    <row r="165" spans="1:13" x14ac:dyDescent="0.25">
      <c r="A165" s="84">
        <v>43556</v>
      </c>
      <c r="B165" s="86">
        <v>0.54532056301809306</v>
      </c>
      <c r="C165" s="86">
        <v>0.79267928237394114</v>
      </c>
      <c r="D165" s="86">
        <v>0.46854629145625815</v>
      </c>
      <c r="E165" s="86">
        <v>0.19157214617023072</v>
      </c>
      <c r="F165" s="87">
        <v>9.7690509999999993</v>
      </c>
      <c r="G165" s="87">
        <v>7.27</v>
      </c>
      <c r="H165" s="87">
        <v>6.5</v>
      </c>
      <c r="K165" s="159"/>
    </row>
    <row r="166" spans="1:13" x14ac:dyDescent="0.25">
      <c r="A166" s="85">
        <v>43586</v>
      </c>
      <c r="B166" s="319">
        <v>0.54816420422994505</v>
      </c>
      <c r="C166" s="319">
        <v>0.78818966735825702</v>
      </c>
      <c r="D166" s="319">
        <v>0.46601715217050826</v>
      </c>
      <c r="E166" s="319">
        <v>0.18863735670560172</v>
      </c>
      <c r="F166" s="161">
        <v>9.4398940000000007</v>
      </c>
      <c r="G166" s="161">
        <v>7.13</v>
      </c>
      <c r="H166" s="161">
        <v>6.5</v>
      </c>
      <c r="K166" s="159"/>
    </row>
    <row r="167" spans="1:13" x14ac:dyDescent="0.25">
      <c r="A167" s="84">
        <v>43617</v>
      </c>
      <c r="B167" s="86">
        <v>0.55224712531778797</v>
      </c>
      <c r="C167" s="86">
        <v>0.78676968195719599</v>
      </c>
      <c r="D167" s="86">
        <v>0.47715190185141054</v>
      </c>
      <c r="E167" s="86">
        <v>0.17843694207378052</v>
      </c>
      <c r="F167" s="87">
        <v>8.8332560000000004</v>
      </c>
      <c r="G167" s="87">
        <v>7.12</v>
      </c>
      <c r="H167" s="87">
        <v>6.5</v>
      </c>
      <c r="K167" s="159"/>
    </row>
    <row r="168" spans="1:13" ht="15.75" thickBot="1" x14ac:dyDescent="0.3">
      <c r="A168" s="294">
        <v>43647</v>
      </c>
      <c r="B168" s="320">
        <v>0.55776952390562295</v>
      </c>
      <c r="C168" s="320">
        <v>0.78967813923957964</v>
      </c>
      <c r="D168" s="320">
        <v>0.4777798563614738</v>
      </c>
      <c r="E168" s="320">
        <v>0.18312203024058937</v>
      </c>
      <c r="F168" s="162">
        <v>8.664809</v>
      </c>
      <c r="G168" s="162">
        <v>7.11</v>
      </c>
      <c r="H168" s="162">
        <v>6.5</v>
      </c>
      <c r="K168" s="159"/>
    </row>
    <row r="169" spans="1:13" x14ac:dyDescent="0.25">
      <c r="A169" s="324" t="s">
        <v>315</v>
      </c>
      <c r="B169" s="139"/>
      <c r="C169" s="139"/>
      <c r="D169" s="139"/>
      <c r="E169" s="139"/>
      <c r="F169" s="139"/>
      <c r="G169" s="139"/>
      <c r="H169" s="139"/>
    </row>
    <row r="170" spans="1:13" x14ac:dyDescent="0.25">
      <c r="L170" s="87"/>
      <c r="M170" s="87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Y28"/>
  <sheetViews>
    <sheetView zoomScaleNormal="100" workbookViewId="0">
      <selection sqref="A1:B1"/>
    </sheetView>
  </sheetViews>
  <sheetFormatPr defaultRowHeight="15" x14ac:dyDescent="0.25"/>
  <cols>
    <col min="1" max="1" width="10" style="33" customWidth="1"/>
    <col min="2" max="2" width="18.85546875" style="33" customWidth="1"/>
    <col min="3" max="3" width="19.42578125" style="33" customWidth="1"/>
    <col min="4" max="4" width="18.28515625" style="33" customWidth="1"/>
    <col min="5" max="5" width="14.28515625" style="33" customWidth="1"/>
    <col min="6" max="16384" width="9.140625" style="33"/>
  </cols>
  <sheetData>
    <row r="1" spans="1:25" ht="15.75" customHeight="1" x14ac:dyDescent="0.25">
      <c r="A1" s="406" t="s">
        <v>0</v>
      </c>
      <c r="B1" s="406"/>
    </row>
    <row r="3" spans="1:25" ht="39.75" customHeight="1" x14ac:dyDescent="0.25">
      <c r="A3" s="467" t="s">
        <v>316</v>
      </c>
      <c r="B3" s="329" t="s">
        <v>319</v>
      </c>
      <c r="C3" s="329" t="s">
        <v>320</v>
      </c>
      <c r="D3" s="329" t="s">
        <v>321</v>
      </c>
      <c r="E3" s="329" t="s">
        <v>322</v>
      </c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</row>
    <row r="4" spans="1:25" x14ac:dyDescent="0.25">
      <c r="A4" s="330">
        <v>1997</v>
      </c>
      <c r="B4" s="326">
        <v>14.155055407177056</v>
      </c>
      <c r="C4" s="326">
        <v>13.965918479271203</v>
      </c>
      <c r="D4" s="326">
        <v>14.155055407177056</v>
      </c>
      <c r="E4" s="326">
        <v>13.965918479271203</v>
      </c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</row>
    <row r="5" spans="1:25" x14ac:dyDescent="0.25">
      <c r="A5" s="331">
        <v>1998</v>
      </c>
      <c r="B5" s="327">
        <v>15.599315628686192</v>
      </c>
      <c r="C5" s="327">
        <v>14.843391041798881</v>
      </c>
      <c r="D5" s="327">
        <v>15.599315628686192</v>
      </c>
      <c r="E5" s="327">
        <v>14.843391041798881</v>
      </c>
    </row>
    <row r="6" spans="1:25" x14ac:dyDescent="0.25">
      <c r="A6" s="330">
        <v>1999</v>
      </c>
      <c r="B6" s="326">
        <v>16.442252091867019</v>
      </c>
      <c r="C6" s="326">
        <v>14.588423059291975</v>
      </c>
      <c r="D6" s="326">
        <v>16.442252091867019</v>
      </c>
      <c r="E6" s="326">
        <v>14.588423059291975</v>
      </c>
    </row>
    <row r="7" spans="1:25" x14ac:dyDescent="0.25">
      <c r="A7" s="331">
        <v>2000</v>
      </c>
      <c r="B7" s="327">
        <v>16.542038048964773</v>
      </c>
      <c r="C7" s="327">
        <v>14.792197097037949</v>
      </c>
      <c r="D7" s="327">
        <v>16.542038048964773</v>
      </c>
      <c r="E7" s="327">
        <v>14.792197097037949</v>
      </c>
    </row>
    <row r="8" spans="1:25" x14ac:dyDescent="0.25">
      <c r="A8" s="330">
        <v>2001</v>
      </c>
      <c r="B8" s="326">
        <v>17.281347889821326</v>
      </c>
      <c r="C8" s="326">
        <v>15.629285569652845</v>
      </c>
      <c r="D8" s="326">
        <v>17.281347889821326</v>
      </c>
      <c r="E8" s="326">
        <v>15.629285569652845</v>
      </c>
    </row>
    <row r="9" spans="1:25" x14ac:dyDescent="0.25">
      <c r="A9" s="331">
        <v>2002</v>
      </c>
      <c r="B9" s="327">
        <v>18.003799476339569</v>
      </c>
      <c r="C9" s="327">
        <v>15.882797667000492</v>
      </c>
      <c r="D9" s="327">
        <v>18.003799476339569</v>
      </c>
      <c r="E9" s="327">
        <v>15.882797667000492</v>
      </c>
    </row>
    <row r="10" spans="1:25" x14ac:dyDescent="0.25">
      <c r="A10" s="330">
        <v>2003</v>
      </c>
      <c r="B10" s="326">
        <v>17.416244660266518</v>
      </c>
      <c r="C10" s="326">
        <v>15.141438094770487</v>
      </c>
      <c r="D10" s="326">
        <v>17.416244660266518</v>
      </c>
      <c r="E10" s="326">
        <v>15.141438094770487</v>
      </c>
    </row>
    <row r="11" spans="1:25" x14ac:dyDescent="0.25">
      <c r="A11" s="331">
        <v>2004</v>
      </c>
      <c r="B11" s="327">
        <v>18.130602163758041</v>
      </c>
      <c r="C11" s="327">
        <v>15.61029085044189</v>
      </c>
      <c r="D11" s="327">
        <v>18.130602163758041</v>
      </c>
      <c r="E11" s="327">
        <v>15.61029085044189</v>
      </c>
    </row>
    <row r="12" spans="1:25" x14ac:dyDescent="0.25">
      <c r="A12" s="330">
        <v>2005</v>
      </c>
      <c r="B12" s="326">
        <v>18.778285098656564</v>
      </c>
      <c r="C12" s="326">
        <v>16.35160382249547</v>
      </c>
      <c r="D12" s="326">
        <v>18.778285098656564</v>
      </c>
      <c r="E12" s="326">
        <v>16.35160382249547</v>
      </c>
    </row>
    <row r="13" spans="1:25" x14ac:dyDescent="0.25">
      <c r="A13" s="331">
        <v>2006</v>
      </c>
      <c r="B13" s="327">
        <v>18.779664923256874</v>
      </c>
      <c r="C13" s="327">
        <v>16.756454994909443</v>
      </c>
      <c r="D13" s="327">
        <v>18.779664923256874</v>
      </c>
      <c r="E13" s="327">
        <v>16.756454994909443</v>
      </c>
    </row>
    <row r="14" spans="1:25" x14ac:dyDescent="0.25">
      <c r="A14" s="330">
        <v>2007</v>
      </c>
      <c r="B14" s="326">
        <v>18.984761690967716</v>
      </c>
      <c r="C14" s="326">
        <v>16.865466968898481</v>
      </c>
      <c r="D14" s="326">
        <v>18.984761690967716</v>
      </c>
      <c r="E14" s="326">
        <v>16.865466968898481</v>
      </c>
    </row>
    <row r="15" spans="1:25" x14ac:dyDescent="0.25">
      <c r="A15" s="331">
        <v>2008</v>
      </c>
      <c r="B15" s="327">
        <v>18.916210015508003</v>
      </c>
      <c r="C15" s="327">
        <v>16.160974822570122</v>
      </c>
      <c r="D15" s="327">
        <v>18.916210015508003</v>
      </c>
      <c r="E15" s="327">
        <v>16.160974822570122</v>
      </c>
    </row>
    <row r="16" spans="1:25" x14ac:dyDescent="0.25">
      <c r="A16" s="330">
        <v>2009</v>
      </c>
      <c r="B16" s="326">
        <v>18.555012627236597</v>
      </c>
      <c r="C16" s="326">
        <v>17.371815711165322</v>
      </c>
      <c r="D16" s="326">
        <v>18.555012627236597</v>
      </c>
      <c r="E16" s="326">
        <v>17.371815711165322</v>
      </c>
    </row>
    <row r="17" spans="1:5" x14ac:dyDescent="0.25">
      <c r="A17" s="331">
        <v>2010</v>
      </c>
      <c r="B17" s="327">
        <v>20.205661222494886</v>
      </c>
      <c r="C17" s="327">
        <v>18.201177542577764</v>
      </c>
      <c r="D17" s="327">
        <v>20.205661222494886</v>
      </c>
      <c r="E17" s="327">
        <v>18.201177542577764</v>
      </c>
    </row>
    <row r="18" spans="1:5" x14ac:dyDescent="0.25">
      <c r="A18" s="330">
        <v>2011</v>
      </c>
      <c r="B18" s="326">
        <v>18.856544231743165</v>
      </c>
      <c r="C18" s="326">
        <v>16.756841078298599</v>
      </c>
      <c r="D18" s="326">
        <v>18.856544231743165</v>
      </c>
      <c r="E18" s="326">
        <v>16.756841078298599</v>
      </c>
    </row>
    <row r="19" spans="1:5" x14ac:dyDescent="0.25">
      <c r="A19" s="331">
        <v>2012</v>
      </c>
      <c r="B19" s="327">
        <v>18.453567396839652</v>
      </c>
      <c r="C19" s="327">
        <v>16.945954011167274</v>
      </c>
      <c r="D19" s="327">
        <v>18.453567396839652</v>
      </c>
      <c r="E19" s="327">
        <v>16.945954011167274</v>
      </c>
    </row>
    <row r="20" spans="1:5" x14ac:dyDescent="0.25">
      <c r="A20" s="330">
        <v>2013</v>
      </c>
      <c r="B20" s="326">
        <v>18.701416542740414</v>
      </c>
      <c r="C20" s="326">
        <v>17.347997536023261</v>
      </c>
      <c r="D20" s="326">
        <v>18.701416542740414</v>
      </c>
      <c r="E20" s="326">
        <v>17.347997536023261</v>
      </c>
    </row>
    <row r="21" spans="1:5" x14ac:dyDescent="0.25">
      <c r="A21" s="331">
        <v>2014</v>
      </c>
      <c r="B21" s="327">
        <v>17.702387130903809</v>
      </c>
      <c r="C21" s="327">
        <v>18.108730691969985</v>
      </c>
      <c r="D21" s="327">
        <v>17.702387130903809</v>
      </c>
      <c r="E21" s="327">
        <v>18.108730691969985</v>
      </c>
    </row>
    <row r="22" spans="1:5" x14ac:dyDescent="0.25">
      <c r="A22" s="330">
        <v>2015</v>
      </c>
      <c r="B22" s="326">
        <v>17.397300584524913</v>
      </c>
      <c r="C22" s="326">
        <v>19.421342241240396</v>
      </c>
      <c r="D22" s="326">
        <v>17.397300584524913</v>
      </c>
      <c r="E22" s="326">
        <v>19.421342241240396</v>
      </c>
    </row>
    <row r="23" spans="1:5" x14ac:dyDescent="0.25">
      <c r="A23" s="331">
        <v>2016</v>
      </c>
      <c r="B23" s="327">
        <v>17.362086666379064</v>
      </c>
      <c r="C23" s="327">
        <v>19.935412812818175</v>
      </c>
      <c r="D23" s="327">
        <v>17.362086666379064</v>
      </c>
      <c r="E23" s="327">
        <v>19.935412812818175</v>
      </c>
    </row>
    <row r="24" spans="1:5" x14ac:dyDescent="0.25">
      <c r="A24" s="330">
        <v>2017</v>
      </c>
      <c r="B24" s="326">
        <v>17.619377384715722</v>
      </c>
      <c r="C24" s="326">
        <v>19.515386985537887</v>
      </c>
      <c r="D24" s="326">
        <v>17.619377384715722</v>
      </c>
      <c r="E24" s="326">
        <v>19.515386985537887</v>
      </c>
    </row>
    <row r="25" spans="1:5" x14ac:dyDescent="0.25">
      <c r="A25" s="331">
        <v>2018</v>
      </c>
      <c r="B25" s="327">
        <v>17.978747952556446</v>
      </c>
      <c r="C25" s="327">
        <v>19.798457863428073</v>
      </c>
      <c r="D25" s="327">
        <v>17.978747952556446</v>
      </c>
      <c r="E25" s="327">
        <v>19.798457863428073</v>
      </c>
    </row>
    <row r="26" spans="1:5" x14ac:dyDescent="0.25">
      <c r="A26" s="330">
        <v>2019</v>
      </c>
      <c r="B26" s="326">
        <v>17.7</v>
      </c>
      <c r="C26" s="326">
        <v>19.600000000000001</v>
      </c>
      <c r="D26" s="326">
        <v>17.299999999999997</v>
      </c>
      <c r="E26" s="326">
        <v>19.2</v>
      </c>
    </row>
    <row r="27" spans="1:5" ht="15.75" thickBot="1" x14ac:dyDescent="0.3">
      <c r="A27" s="332">
        <v>2020</v>
      </c>
      <c r="B27" s="328">
        <v>17.8</v>
      </c>
      <c r="C27" s="328">
        <v>19.399999999999999</v>
      </c>
      <c r="D27" s="328">
        <v>17</v>
      </c>
      <c r="E27" s="328">
        <v>18.600000000000001</v>
      </c>
    </row>
    <row r="28" spans="1:5" x14ac:dyDescent="0.25">
      <c r="A28" s="163" t="s">
        <v>324</v>
      </c>
      <c r="B28" s="173"/>
      <c r="C28" s="173"/>
      <c r="D28" s="173"/>
      <c r="E28" s="173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5D89"/>
  </sheetPr>
  <dimension ref="A1:E24"/>
  <sheetViews>
    <sheetView zoomScaleNormal="100" workbookViewId="0">
      <selection sqref="A1:B1"/>
    </sheetView>
  </sheetViews>
  <sheetFormatPr defaultRowHeight="15" x14ac:dyDescent="0.25"/>
  <cols>
    <col min="1" max="1" width="13.140625" style="1" customWidth="1"/>
    <col min="2" max="3" width="16.140625" style="271" bestFit="1" customWidth="1"/>
    <col min="4" max="16384" width="9.140625" style="1"/>
  </cols>
  <sheetData>
    <row r="1" spans="1:3" ht="15.75" customHeight="1" x14ac:dyDescent="0.25">
      <c r="A1" s="406" t="s">
        <v>0</v>
      </c>
      <c r="B1" s="406"/>
    </row>
    <row r="3" spans="1:3" ht="30" x14ac:dyDescent="0.25">
      <c r="A3" s="467" t="s">
        <v>416</v>
      </c>
      <c r="B3" s="468" t="s">
        <v>325</v>
      </c>
      <c r="C3" s="468" t="s">
        <v>326</v>
      </c>
    </row>
    <row r="4" spans="1:3" x14ac:dyDescent="0.25">
      <c r="A4" s="108" t="s">
        <v>327</v>
      </c>
      <c r="B4" s="271">
        <v>0</v>
      </c>
      <c r="C4" s="271">
        <v>30300980929.558502</v>
      </c>
    </row>
    <row r="5" spans="1:3" x14ac:dyDescent="0.25">
      <c r="A5" s="109" t="s">
        <v>328</v>
      </c>
      <c r="B5" s="274">
        <v>31656215876.951885</v>
      </c>
      <c r="C5" s="274">
        <v>33230796793.947315</v>
      </c>
    </row>
    <row r="6" spans="1:3" x14ac:dyDescent="0.25">
      <c r="A6" s="108" t="s">
        <v>329</v>
      </c>
      <c r="B6" s="271">
        <v>18432369532.25333</v>
      </c>
      <c r="C6" s="271">
        <v>12439530173.763481</v>
      </c>
    </row>
    <row r="7" spans="1:3" x14ac:dyDescent="0.25">
      <c r="A7" s="109" t="s">
        <v>330</v>
      </c>
      <c r="B7" s="274">
        <v>18214709235.536816</v>
      </c>
      <c r="C7" s="274">
        <v>20239158177.611923</v>
      </c>
    </row>
    <row r="8" spans="1:3" x14ac:dyDescent="0.25">
      <c r="A8" s="108" t="s">
        <v>331</v>
      </c>
      <c r="B8" s="271">
        <v>24858934454.041203</v>
      </c>
      <c r="C8" s="271">
        <v>21559250691.410255</v>
      </c>
    </row>
    <row r="9" spans="1:3" x14ac:dyDescent="0.25">
      <c r="A9" s="109" t="s">
        <v>332</v>
      </c>
      <c r="B9" s="274">
        <v>29385834165.424095</v>
      </c>
      <c r="C9" s="274">
        <v>30825461884.697594</v>
      </c>
    </row>
    <row r="10" spans="1:3" x14ac:dyDescent="0.25">
      <c r="A10" s="108" t="s">
        <v>333</v>
      </c>
      <c r="B10" s="271">
        <v>32174499848.855309</v>
      </c>
      <c r="C10" s="271">
        <v>37267279512.11438</v>
      </c>
    </row>
    <row r="11" spans="1:3" x14ac:dyDescent="0.25">
      <c r="A11" s="109" t="s">
        <v>334</v>
      </c>
      <c r="B11" s="274">
        <v>54825062525.004044</v>
      </c>
      <c r="C11" s="274">
        <v>48065727391.446045</v>
      </c>
    </row>
    <row r="12" spans="1:3" x14ac:dyDescent="0.25">
      <c r="A12" s="108" t="s">
        <v>335</v>
      </c>
      <c r="B12" s="271">
        <v>68356468791.117096</v>
      </c>
      <c r="C12" s="271">
        <v>56454439273.266754</v>
      </c>
    </row>
    <row r="13" spans="1:3" x14ac:dyDescent="0.25">
      <c r="A13" s="109" t="s">
        <v>336</v>
      </c>
      <c r="B13" s="274">
        <v>76563508794.447189</v>
      </c>
      <c r="C13" s="274">
        <v>74795929966.315475</v>
      </c>
    </row>
    <row r="14" spans="1:3" x14ac:dyDescent="0.25">
      <c r="A14" s="108" t="s">
        <v>337</v>
      </c>
      <c r="B14" s="271">
        <v>83483711652.833893</v>
      </c>
      <c r="C14" s="271">
        <v>65795446023.629959</v>
      </c>
    </row>
    <row r="15" spans="1:3" x14ac:dyDescent="0.25">
      <c r="A15" s="109" t="s">
        <v>338</v>
      </c>
      <c r="B15" s="274">
        <v>88512638772.471466</v>
      </c>
      <c r="C15" s="274">
        <v>69753664330.178085</v>
      </c>
    </row>
    <row r="16" spans="1:3" x14ac:dyDescent="0.25">
      <c r="A16" s="108" t="s">
        <v>339</v>
      </c>
      <c r="B16" s="271">
        <v>94690091164.929779</v>
      </c>
      <c r="C16" s="271">
        <v>66343630984.431305</v>
      </c>
    </row>
    <row r="17" spans="1:5" x14ac:dyDescent="0.25">
      <c r="A17" s="109" t="s">
        <v>340</v>
      </c>
      <c r="B17" s="274">
        <v>91578694420.810165</v>
      </c>
      <c r="C17" s="274">
        <v>75733799028.881378</v>
      </c>
    </row>
    <row r="18" spans="1:5" x14ac:dyDescent="0.25">
      <c r="A18" s="108" t="s">
        <v>341</v>
      </c>
      <c r="B18" s="271">
        <v>77523773011.19519</v>
      </c>
      <c r="C18" s="271">
        <v>47172270716.0215</v>
      </c>
    </row>
    <row r="19" spans="1:5" x14ac:dyDescent="0.25">
      <c r="A19" s="109" t="s">
        <v>342</v>
      </c>
      <c r="B19" s="274">
        <v>43267900158.782425</v>
      </c>
      <c r="C19" s="274">
        <v>53495781506.83165</v>
      </c>
    </row>
    <row r="20" spans="1:5" x14ac:dyDescent="0.25">
      <c r="A20" s="108" t="s">
        <v>343</v>
      </c>
      <c r="B20" s="271">
        <v>42855420940.75824</v>
      </c>
      <c r="C20" s="271">
        <v>40684652925.437317</v>
      </c>
    </row>
    <row r="21" spans="1:5" x14ac:dyDescent="0.25">
      <c r="A21" s="109" t="s">
        <v>344</v>
      </c>
      <c r="B21" s="274">
        <v>31571923087.860348</v>
      </c>
      <c r="C21" s="274">
        <v>42813868261.022644</v>
      </c>
    </row>
    <row r="22" spans="1:5" x14ac:dyDescent="0.25">
      <c r="A22" s="108" t="s">
        <v>345</v>
      </c>
      <c r="B22" s="271">
        <v>27096338652.01244</v>
      </c>
      <c r="C22" s="271">
        <v>33648293667.335716</v>
      </c>
      <c r="E22" s="87"/>
    </row>
    <row r="23" spans="1:5" ht="15.75" thickBot="1" x14ac:dyDescent="0.3">
      <c r="A23" s="110" t="s">
        <v>346</v>
      </c>
      <c r="B23" s="333">
        <v>19360200000</v>
      </c>
      <c r="C23" s="333"/>
    </row>
    <row r="24" spans="1:5" ht="69.75" customHeight="1" x14ac:dyDescent="0.25">
      <c r="A24" s="132" t="s">
        <v>347</v>
      </c>
      <c r="B24" s="334"/>
      <c r="C24" s="334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ignoredErrors>
    <ignoredError sqref="A4:A23" numberStoredAsText="1"/>
  </ignoredErrors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J17"/>
  <sheetViews>
    <sheetView zoomScale="130" zoomScaleNormal="130" workbookViewId="0"/>
  </sheetViews>
  <sheetFormatPr defaultRowHeight="15" x14ac:dyDescent="0.25"/>
  <cols>
    <col min="1" max="1" width="28.7109375" style="1" customWidth="1"/>
    <col min="2" max="16384" width="9.140625" style="1"/>
  </cols>
  <sheetData>
    <row r="1" spans="1:10" x14ac:dyDescent="0.25">
      <c r="A1" s="60" t="s">
        <v>0</v>
      </c>
      <c r="B1" s="30"/>
    </row>
    <row r="2" spans="1:10" ht="15.75" thickBot="1" x14ac:dyDescent="0.3">
      <c r="A2" s="469" t="s">
        <v>250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x14ac:dyDescent="0.25">
      <c r="A3" s="410" t="s">
        <v>29</v>
      </c>
      <c r="B3" s="412" t="s">
        <v>215</v>
      </c>
      <c r="C3" s="413"/>
      <c r="D3" s="413"/>
      <c r="E3" s="412" t="s">
        <v>216</v>
      </c>
      <c r="F3" s="413"/>
      <c r="G3" s="413"/>
      <c r="H3" s="412" t="s">
        <v>217</v>
      </c>
      <c r="I3" s="413"/>
      <c r="J3" s="413"/>
    </row>
    <row r="4" spans="1:10" ht="15.75" thickBot="1" x14ac:dyDescent="0.3">
      <c r="A4" s="411"/>
      <c r="B4" s="414"/>
      <c r="C4" s="415"/>
      <c r="D4" s="415"/>
      <c r="E4" s="414"/>
      <c r="F4" s="415"/>
      <c r="G4" s="415"/>
      <c r="H4" s="414"/>
      <c r="I4" s="415"/>
      <c r="J4" s="415"/>
    </row>
    <row r="5" spans="1:10" x14ac:dyDescent="0.25">
      <c r="A5" s="411"/>
      <c r="B5" s="61" t="s">
        <v>218</v>
      </c>
      <c r="C5" s="61" t="s">
        <v>219</v>
      </c>
      <c r="D5" s="61" t="s">
        <v>220</v>
      </c>
      <c r="E5" s="61" t="s">
        <v>218</v>
      </c>
      <c r="F5" s="61" t="s">
        <v>219</v>
      </c>
      <c r="G5" s="61" t="s">
        <v>220</v>
      </c>
      <c r="H5" s="61" t="s">
        <v>218</v>
      </c>
      <c r="I5" s="61" t="s">
        <v>219</v>
      </c>
      <c r="J5" s="61" t="s">
        <v>220</v>
      </c>
    </row>
    <row r="6" spans="1:10" ht="15.75" thickBot="1" x14ac:dyDescent="0.3">
      <c r="A6" s="62" t="s">
        <v>199</v>
      </c>
      <c r="B6" s="66">
        <v>1.2029486165028302E-3</v>
      </c>
      <c r="C6" s="66">
        <v>-8.6539884721659188E-4</v>
      </c>
      <c r="D6" s="66">
        <v>4.4166320024530137E-3</v>
      </c>
      <c r="E6" s="64">
        <v>1.0754756859513437E-2</v>
      </c>
      <c r="F6" s="64">
        <v>4.6112684100478862E-3</v>
      </c>
      <c r="G6" s="65">
        <v>1.0075683137317215E-2</v>
      </c>
      <c r="H6" s="66">
        <v>1.1175791817495062E-2</v>
      </c>
      <c r="I6" s="66">
        <v>9.3019803596288142E-3</v>
      </c>
      <c r="J6" s="66">
        <v>9.5573524668415288E-3</v>
      </c>
    </row>
    <row r="7" spans="1:10" ht="15.75" thickBot="1" x14ac:dyDescent="0.3">
      <c r="A7" s="62" t="s">
        <v>221</v>
      </c>
      <c r="B7" s="63"/>
      <c r="C7" s="63"/>
      <c r="D7" s="63"/>
      <c r="E7" s="64"/>
      <c r="F7" s="64"/>
      <c r="G7" s="65"/>
      <c r="H7" s="66"/>
      <c r="I7" s="66"/>
      <c r="J7" s="66"/>
    </row>
    <row r="8" spans="1:10" ht="15.75" thickBot="1" x14ac:dyDescent="0.3">
      <c r="A8" s="75" t="s">
        <v>200</v>
      </c>
      <c r="B8" s="70">
        <v>4.5239465922670696E-3</v>
      </c>
      <c r="C8" s="70">
        <v>2.7219441512180698E-3</v>
      </c>
      <c r="D8" s="70">
        <v>2.6481263527782239E-3</v>
      </c>
      <c r="E8" s="68">
        <v>1.4742957968087111E-2</v>
      </c>
      <c r="F8" s="68">
        <v>1.3482907971882785E-2</v>
      </c>
      <c r="G8" s="69">
        <v>1.6049583312988558E-2</v>
      </c>
      <c r="H8" s="70">
        <v>1.8965327301248447E-2</v>
      </c>
      <c r="I8" s="70">
        <v>1.5098078682073579E-2</v>
      </c>
      <c r="J8" s="70">
        <v>1.4527558939281704E-2</v>
      </c>
    </row>
    <row r="9" spans="1:10" ht="15.75" thickBot="1" x14ac:dyDescent="0.3">
      <c r="A9" s="75" t="s">
        <v>222</v>
      </c>
      <c r="B9" s="70">
        <v>-3.0690426716722952E-3</v>
      </c>
      <c r="C9" s="70">
        <v>4.5750554830332746E-3</v>
      </c>
      <c r="D9" s="70">
        <v>-9.8321813109472078E-3</v>
      </c>
      <c r="E9" s="68">
        <v>-6.628490349617655E-3</v>
      </c>
      <c r="F9" s="68">
        <v>1.208252477540972E-3</v>
      </c>
      <c r="G9" s="69">
        <v>-7.151044678588736E-3</v>
      </c>
      <c r="H9" s="70">
        <v>1.7961063239879671E-4</v>
      </c>
      <c r="I9" s="70">
        <v>-1.3000377010381481E-3</v>
      </c>
      <c r="J9" s="70">
        <v>-2.347203267888176E-3</v>
      </c>
    </row>
    <row r="10" spans="1:10" ht="15.75" thickBot="1" x14ac:dyDescent="0.3">
      <c r="A10" s="75" t="s">
        <v>223</v>
      </c>
      <c r="B10" s="70">
        <v>-1.6157782518307573E-2</v>
      </c>
      <c r="C10" s="70">
        <v>-1.2331531376522764E-2</v>
      </c>
      <c r="D10" s="70">
        <v>3.1780405432737968E-2</v>
      </c>
      <c r="E10" s="68">
        <v>3.0351642518629873E-2</v>
      </c>
      <c r="F10" s="68">
        <v>8.547183637188871E-3</v>
      </c>
      <c r="G10" s="69">
        <v>5.2256438148804873E-2</v>
      </c>
      <c r="H10" s="70">
        <v>4.1307367763718572E-2</v>
      </c>
      <c r="I10" s="70">
        <v>3.7023042022546582E-2</v>
      </c>
      <c r="J10" s="70">
        <v>4.2583989000475109E-2</v>
      </c>
    </row>
    <row r="11" spans="1:10" ht="15.75" thickBot="1" x14ac:dyDescent="0.3">
      <c r="A11" s="75" t="s">
        <v>203</v>
      </c>
      <c r="B11" s="70">
        <v>3.4298622894442632E-2</v>
      </c>
      <c r="C11" s="70">
        <v>-2.8821255257347134E-2</v>
      </c>
      <c r="D11" s="70">
        <v>-1.6419857621645439E-2</v>
      </c>
      <c r="E11" s="68">
        <v>0.12017485398915206</v>
      </c>
      <c r="F11" s="68">
        <v>1.0175244355932866E-2</v>
      </c>
      <c r="G11" s="69">
        <v>1.8422756447570965E-2</v>
      </c>
      <c r="H11" s="70">
        <v>4.0545461998055421E-2</v>
      </c>
      <c r="I11" s="70">
        <v>3.0337001798788288E-2</v>
      </c>
      <c r="J11" s="70">
        <v>4.2709878053718064E-2</v>
      </c>
    </row>
    <row r="12" spans="1:10" ht="15.75" thickBot="1" x14ac:dyDescent="0.3">
      <c r="A12" s="75" t="s">
        <v>204</v>
      </c>
      <c r="B12" s="70">
        <v>-5.3876959349154152E-2</v>
      </c>
      <c r="C12" s="70">
        <v>9.3193930648618473E-3</v>
      </c>
      <c r="D12" s="70">
        <v>9.6000531071789297E-3</v>
      </c>
      <c r="E12" s="68">
        <v>6.0332184756239249E-2</v>
      </c>
      <c r="F12" s="68">
        <v>-2.5205284351344837E-2</v>
      </c>
      <c r="G12" s="69">
        <v>4.6874757335950257E-2</v>
      </c>
      <c r="H12" s="70">
        <v>8.4949224197173656E-2</v>
      </c>
      <c r="I12" s="70">
        <v>5.8349018944031883E-2</v>
      </c>
      <c r="J12" s="70">
        <v>5.4120930523545052E-2</v>
      </c>
    </row>
    <row r="13" spans="1:10" ht="15.75" thickBot="1" x14ac:dyDescent="0.3">
      <c r="A13" s="62" t="s">
        <v>224</v>
      </c>
      <c r="B13" s="67"/>
      <c r="C13" s="67"/>
      <c r="D13" s="67"/>
      <c r="E13" s="68"/>
      <c r="F13" s="68"/>
      <c r="G13" s="69"/>
      <c r="H13" s="70"/>
      <c r="I13" s="70"/>
      <c r="J13" s="70"/>
    </row>
    <row r="14" spans="1:10" ht="15.75" thickBot="1" x14ac:dyDescent="0.3">
      <c r="A14" s="166" t="s">
        <v>196</v>
      </c>
      <c r="B14" s="167">
        <v>-4.0110227205241156E-3</v>
      </c>
      <c r="C14" s="167">
        <v>1.5998221183135541E-2</v>
      </c>
      <c r="D14" s="167">
        <v>-3.870371380876203E-3</v>
      </c>
      <c r="E14" s="168">
        <v>2.3574610203262569E-2</v>
      </c>
      <c r="F14" s="168">
        <v>-7.5981959381976605E-4</v>
      </c>
      <c r="G14" s="169">
        <v>3.5296775056772312E-3</v>
      </c>
      <c r="H14" s="167">
        <v>1.0244010094646594E-3</v>
      </c>
      <c r="I14" s="167">
        <v>1.0611320582060824E-2</v>
      </c>
      <c r="J14" s="167">
        <v>1.061748638906157E-2</v>
      </c>
    </row>
    <row r="15" spans="1:10" ht="15.75" thickBot="1" x14ac:dyDescent="0.3">
      <c r="A15" s="166" t="s">
        <v>195</v>
      </c>
      <c r="B15" s="167">
        <v>-3.0241514209754516E-3</v>
      </c>
      <c r="C15" s="167">
        <v>-5.3955958293394612E-3</v>
      </c>
      <c r="D15" s="167">
        <v>6.6379192916803387E-3</v>
      </c>
      <c r="E15" s="168">
        <v>-5.1319844111816781E-3</v>
      </c>
      <c r="F15" s="168">
        <v>-1.1047972040442389E-2</v>
      </c>
      <c r="G15" s="169">
        <v>2.8784720432841748E-3</v>
      </c>
      <c r="H15" s="167">
        <v>5.6013433106361088E-3</v>
      </c>
      <c r="I15" s="167">
        <v>1.4860358033952359E-4</v>
      </c>
      <c r="J15" s="167">
        <v>-1.1809972519946088E-3</v>
      </c>
    </row>
    <row r="16" spans="1:10" ht="15.75" thickBot="1" x14ac:dyDescent="0.3">
      <c r="A16" s="170" t="s">
        <v>197</v>
      </c>
      <c r="B16" s="74">
        <v>2.210017323250435E-3</v>
      </c>
      <c r="C16" s="74">
        <v>1.9030272461140196E-3</v>
      </c>
      <c r="D16" s="74">
        <v>2.5943685791947058E-3</v>
      </c>
      <c r="E16" s="72">
        <v>1.1326939212882747E-2</v>
      </c>
      <c r="F16" s="72">
        <v>1.1558381409940255E-2</v>
      </c>
      <c r="G16" s="73">
        <v>1.1927920773338263E-2</v>
      </c>
      <c r="H16" s="74">
        <v>1.2973958473796232E-2</v>
      </c>
      <c r="I16" s="74">
        <v>1.1525806326953436E-2</v>
      </c>
      <c r="J16" s="74">
        <v>1.1683342393288498E-2</v>
      </c>
    </row>
    <row r="17" spans="1:10" x14ac:dyDescent="0.25">
      <c r="A17" s="171" t="s">
        <v>25</v>
      </c>
      <c r="B17" s="172"/>
      <c r="C17" s="172"/>
      <c r="D17" s="172"/>
      <c r="E17" s="172"/>
      <c r="F17" s="172"/>
      <c r="G17" s="172"/>
      <c r="H17" s="172"/>
      <c r="I17" s="172"/>
      <c r="J17" s="172"/>
    </row>
  </sheetData>
  <mergeCells count="4">
    <mergeCell ref="A3:A5"/>
    <mergeCell ref="B3:D4"/>
    <mergeCell ref="E3:G4"/>
    <mergeCell ref="H3:J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J21"/>
  <sheetViews>
    <sheetView zoomScale="120" zoomScaleNormal="120" workbookViewId="0">
      <selection sqref="A1:B1"/>
    </sheetView>
  </sheetViews>
  <sheetFormatPr defaultRowHeight="15" x14ac:dyDescent="0.25"/>
  <cols>
    <col min="1" max="1" width="14.42578125" style="1" customWidth="1"/>
    <col min="2" max="2" width="13.7109375" style="1" customWidth="1"/>
    <col min="3" max="3" width="14.85546875" style="1" customWidth="1"/>
    <col min="4" max="4" width="15.5703125" style="1" customWidth="1"/>
    <col min="5" max="5" width="13.5703125" style="1" customWidth="1"/>
    <col min="6" max="6" width="15" style="1" customWidth="1"/>
    <col min="7" max="7" width="12.7109375" style="1" customWidth="1"/>
    <col min="8" max="16384" width="9.140625" style="1"/>
  </cols>
  <sheetData>
    <row r="1" spans="1:10" x14ac:dyDescent="0.25">
      <c r="A1" s="406" t="s">
        <v>0</v>
      </c>
      <c r="B1" s="406"/>
    </row>
    <row r="2" spans="1:10" x14ac:dyDescent="0.25">
      <c r="B2" s="30"/>
    </row>
    <row r="3" spans="1:10" ht="15" customHeight="1" x14ac:dyDescent="0.25">
      <c r="A3" s="470" t="s">
        <v>440</v>
      </c>
      <c r="B3" s="470"/>
      <c r="C3" s="470"/>
      <c r="D3" s="470"/>
      <c r="E3" s="470"/>
      <c r="F3" s="470"/>
      <c r="G3" s="470"/>
      <c r="H3" s="139"/>
    </row>
    <row r="4" spans="1:10" ht="29.25" customHeight="1" thickBot="1" x14ac:dyDescent="0.3">
      <c r="A4" s="201" t="s">
        <v>225</v>
      </c>
      <c r="B4" s="202" t="s">
        <v>111</v>
      </c>
      <c r="C4" s="201" t="s">
        <v>112</v>
      </c>
      <c r="D4" s="201" t="s">
        <v>113</v>
      </c>
      <c r="E4" s="202" t="s">
        <v>226</v>
      </c>
      <c r="F4" s="202" t="s">
        <v>227</v>
      </c>
      <c r="G4" s="201" t="s">
        <v>72</v>
      </c>
      <c r="H4" s="199"/>
      <c r="I4" s="199"/>
      <c r="J4" s="199"/>
    </row>
    <row r="5" spans="1:10" ht="15.75" thickBot="1" x14ac:dyDescent="0.3">
      <c r="A5" s="419">
        <v>2011</v>
      </c>
      <c r="B5" s="194">
        <v>3675159.9219999998</v>
      </c>
      <c r="C5" s="195">
        <v>12527123.093</v>
      </c>
      <c r="D5" s="195">
        <v>5162001.0439999998</v>
      </c>
      <c r="E5" s="194">
        <v>1335067.26</v>
      </c>
      <c r="F5" s="194">
        <v>2005.1329999999998</v>
      </c>
      <c r="G5" s="194">
        <v>22701356.452000003</v>
      </c>
      <c r="H5" s="199"/>
      <c r="I5" s="199"/>
      <c r="J5" s="199"/>
    </row>
    <row r="6" spans="1:10" x14ac:dyDescent="0.25">
      <c r="A6" s="417"/>
      <c r="B6" s="196">
        <v>0.16189164421830027</v>
      </c>
      <c r="C6" s="196">
        <v>0.55182266837171101</v>
      </c>
      <c r="D6" s="196">
        <v>0.22738733938276293</v>
      </c>
      <c r="E6" s="196">
        <v>5.8810021455012206E-2</v>
      </c>
      <c r="F6" s="196">
        <v>8.8326572213412661E-5</v>
      </c>
      <c r="G6" s="196">
        <v>1</v>
      </c>
      <c r="H6" s="199"/>
      <c r="I6" s="199"/>
      <c r="J6" s="199"/>
    </row>
    <row r="7" spans="1:10" ht="15.75" thickBot="1" x14ac:dyDescent="0.3">
      <c r="A7" s="416">
        <v>2012</v>
      </c>
      <c r="B7" s="194">
        <v>2579234.392</v>
      </c>
      <c r="C7" s="194">
        <v>10552534.908</v>
      </c>
      <c r="D7" s="197">
        <v>4183923.2140000006</v>
      </c>
      <c r="E7" s="194">
        <v>668351.31799999997</v>
      </c>
      <c r="F7" s="194">
        <v>2693.1669999999999</v>
      </c>
      <c r="G7" s="194">
        <v>17986736.999000002</v>
      </c>
    </row>
    <row r="8" spans="1:10" x14ac:dyDescent="0.25">
      <c r="A8" s="417"/>
      <c r="B8" s="196">
        <v>0.14339645885428781</v>
      </c>
      <c r="C8" s="196">
        <v>0.58668422786115582</v>
      </c>
      <c r="D8" s="196">
        <v>0.2326115745303115</v>
      </c>
      <c r="E8" s="196">
        <v>3.7158008038765337E-2</v>
      </c>
      <c r="F8" s="196">
        <v>1.4973071547939632E-4</v>
      </c>
      <c r="G8" s="196">
        <v>1</v>
      </c>
    </row>
    <row r="9" spans="1:10" ht="15.75" thickBot="1" x14ac:dyDescent="0.3">
      <c r="A9" s="416">
        <v>2013</v>
      </c>
      <c r="B9" s="194">
        <v>3024253.5619999999</v>
      </c>
      <c r="C9" s="194">
        <v>10253106.584000001</v>
      </c>
      <c r="D9" s="197">
        <v>5818317.9890000001</v>
      </c>
      <c r="E9" s="194">
        <v>514423.73799999995</v>
      </c>
      <c r="F9" s="194">
        <v>2747.3789999999999</v>
      </c>
      <c r="G9" s="194">
        <v>19612849.252000004</v>
      </c>
    </row>
    <row r="10" spans="1:10" x14ac:dyDescent="0.25">
      <c r="A10" s="417"/>
      <c r="B10" s="196">
        <v>0.15419756319656636</v>
      </c>
      <c r="C10" s="196">
        <v>0.52277496513947097</v>
      </c>
      <c r="D10" s="196">
        <v>0.29665847701382203</v>
      </c>
      <c r="E10" s="196">
        <v>2.6228914085368909E-2</v>
      </c>
      <c r="F10" s="196">
        <v>1.4008056477157892E-4</v>
      </c>
      <c r="G10" s="196">
        <v>1</v>
      </c>
    </row>
    <row r="11" spans="1:10" ht="15.75" thickBot="1" x14ac:dyDescent="0.3">
      <c r="A11" s="416">
        <v>2014</v>
      </c>
      <c r="B11" s="194">
        <v>1830140.9240000001</v>
      </c>
      <c r="C11" s="194">
        <v>8718303.432</v>
      </c>
      <c r="D11" s="197">
        <v>3507525.8139999998</v>
      </c>
      <c r="E11" s="194">
        <v>216774.18100000001</v>
      </c>
      <c r="F11" s="194">
        <v>4487.0240000000003</v>
      </c>
      <c r="G11" s="194">
        <v>14277231.375</v>
      </c>
    </row>
    <row r="12" spans="1:10" x14ac:dyDescent="0.25">
      <c r="A12" s="417"/>
      <c r="B12" s="196">
        <v>0.12818598199680714</v>
      </c>
      <c r="C12" s="196">
        <v>0.61064384284379503</v>
      </c>
      <c r="D12" s="196">
        <v>0.245672688343611</v>
      </c>
      <c r="E12" s="196">
        <v>1.5183208516153925E-2</v>
      </c>
      <c r="F12" s="196">
        <v>3.1427829963286564E-4</v>
      </c>
      <c r="G12" s="196">
        <v>1</v>
      </c>
    </row>
    <row r="13" spans="1:10" ht="15.75" thickBot="1" x14ac:dyDescent="0.3">
      <c r="A13" s="416">
        <v>2015</v>
      </c>
      <c r="B13" s="194">
        <v>1891721.2919999999</v>
      </c>
      <c r="C13" s="194">
        <v>7528643.9819999998</v>
      </c>
      <c r="D13" s="197">
        <v>3312728.7850000001</v>
      </c>
      <c r="E13" s="194">
        <v>56056.95</v>
      </c>
      <c r="F13" s="194">
        <v>4261.8059999999996</v>
      </c>
      <c r="G13" s="194">
        <v>12793412.814999999</v>
      </c>
    </row>
    <row r="14" spans="1:10" x14ac:dyDescent="0.25">
      <c r="A14" s="417"/>
      <c r="B14" s="196">
        <v>0.14786682172735</v>
      </c>
      <c r="C14" s="196">
        <v>0.58847815597514586</v>
      </c>
      <c r="D14" s="196">
        <v>0.25894019312156469</v>
      </c>
      <c r="E14" s="196">
        <v>4.3817041481124131E-3</v>
      </c>
      <c r="F14" s="196">
        <v>3.3312502782706458E-4</v>
      </c>
      <c r="G14" s="196">
        <v>1</v>
      </c>
    </row>
    <row r="15" spans="1:10" ht="15.75" thickBot="1" x14ac:dyDescent="0.3">
      <c r="A15" s="416">
        <v>2016</v>
      </c>
      <c r="B15" s="194">
        <v>2640039.659</v>
      </c>
      <c r="C15" s="194">
        <v>6359631.0070000002</v>
      </c>
      <c r="D15" s="197">
        <v>4241758.9239999996</v>
      </c>
      <c r="E15" s="194">
        <v>173101.25399999999</v>
      </c>
      <c r="F15" s="194">
        <v>2808.7280000000001</v>
      </c>
      <c r="G15" s="194">
        <v>13417339.572000001</v>
      </c>
    </row>
    <row r="16" spans="1:10" x14ac:dyDescent="0.25">
      <c r="A16" s="417"/>
      <c r="B16" s="196">
        <v>0.19676327373493413</v>
      </c>
      <c r="C16" s="196">
        <v>0.4739859919973709</v>
      </c>
      <c r="D16" s="196">
        <v>0.31614008881849587</v>
      </c>
      <c r="E16" s="196">
        <v>1.2901309761976707E-2</v>
      </c>
      <c r="F16" s="196">
        <v>2.0933568722233126E-4</v>
      </c>
      <c r="G16" s="196">
        <v>1</v>
      </c>
    </row>
    <row r="17" spans="1:7" ht="15.75" thickBot="1" x14ac:dyDescent="0.3">
      <c r="A17" s="416">
        <v>2017</v>
      </c>
      <c r="B17" s="194">
        <v>3848073.3670000001</v>
      </c>
      <c r="C17" s="194">
        <v>7691676.693</v>
      </c>
      <c r="D17" s="197">
        <v>5848857.4369999999</v>
      </c>
      <c r="E17" s="194">
        <v>227504.26800000001</v>
      </c>
      <c r="F17" s="194">
        <v>2710.7849999999999</v>
      </c>
      <c r="G17" s="194">
        <v>17618822.550000001</v>
      </c>
    </row>
    <row r="18" spans="1:7" x14ac:dyDescent="0.25">
      <c r="A18" s="417"/>
      <c r="B18" s="196">
        <v>0.21840695404472418</v>
      </c>
      <c r="C18" s="196">
        <v>0.43656019981880118</v>
      </c>
      <c r="D18" s="196">
        <v>0.33196641945860333</v>
      </c>
      <c r="E18" s="196">
        <v>1.2912569347603766E-2</v>
      </c>
      <c r="F18" s="196">
        <v>1.5385733026750982E-4</v>
      </c>
      <c r="G18" s="196">
        <v>1</v>
      </c>
    </row>
    <row r="19" spans="1:7" ht="15.75" thickBot="1" x14ac:dyDescent="0.3">
      <c r="A19" s="416">
        <v>2018</v>
      </c>
      <c r="B19" s="194">
        <v>2484473.7259999998</v>
      </c>
      <c r="C19" s="194">
        <v>7349656.4850000003</v>
      </c>
      <c r="D19" s="197">
        <v>4866609.32</v>
      </c>
      <c r="E19" s="194">
        <v>209145.524</v>
      </c>
      <c r="F19" s="194">
        <v>2721.605</v>
      </c>
      <c r="G19" s="194">
        <v>14912606.66</v>
      </c>
    </row>
    <row r="20" spans="1:7" ht="15.75" thickBot="1" x14ac:dyDescent="0.3">
      <c r="A20" s="418"/>
      <c r="B20" s="72">
        <v>0.16660224350073483</v>
      </c>
      <c r="C20" s="72">
        <v>0.49284854436038616</v>
      </c>
      <c r="D20" s="72">
        <v>0.32634196227100115</v>
      </c>
      <c r="E20" s="72">
        <v>1.4024746227699404E-2</v>
      </c>
      <c r="F20" s="72">
        <v>1.8250364017849044E-4</v>
      </c>
      <c r="G20" s="72">
        <v>1</v>
      </c>
    </row>
    <row r="21" spans="1:7" x14ac:dyDescent="0.25">
      <c r="A21" s="171" t="s">
        <v>228</v>
      </c>
      <c r="B21" s="172"/>
      <c r="C21" s="172"/>
      <c r="D21" s="172"/>
      <c r="E21" s="172"/>
      <c r="F21" s="172"/>
      <c r="G21" s="172"/>
    </row>
  </sheetData>
  <mergeCells count="10">
    <mergeCell ref="A3:G3"/>
    <mergeCell ref="A1:B1"/>
    <mergeCell ref="A17:A18"/>
    <mergeCell ref="A19:A20"/>
    <mergeCell ref="A5:A6"/>
    <mergeCell ref="A7:A8"/>
    <mergeCell ref="A9:A10"/>
    <mergeCell ref="A11:A12"/>
    <mergeCell ref="A13:A14"/>
    <mergeCell ref="A15:A1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rgb="FF005D89"/>
  </sheetPr>
  <dimension ref="A1:C62"/>
  <sheetViews>
    <sheetView zoomScaleNormal="100" workbookViewId="0">
      <pane ySplit="3" topLeftCell="A4" activePane="bottomLeft" state="frozen"/>
      <selection pane="bottomLeft" sqref="A1:B1"/>
    </sheetView>
  </sheetViews>
  <sheetFormatPr defaultRowHeight="15" x14ac:dyDescent="0.25"/>
  <cols>
    <col min="1" max="1" width="14.28515625" style="36" customWidth="1"/>
    <col min="2" max="2" width="8.140625" style="34" customWidth="1"/>
    <col min="3" max="3" width="8.5703125" style="34" customWidth="1"/>
    <col min="4" max="4" width="9.140625" style="33" customWidth="1"/>
    <col min="5" max="5" width="9" style="33" customWidth="1"/>
    <col min="6" max="6" width="8" style="33" customWidth="1"/>
    <col min="7" max="7" width="8.5703125" style="33" customWidth="1"/>
    <col min="8" max="8" width="9.140625" style="33" customWidth="1"/>
    <col min="9" max="9" width="9" style="33" customWidth="1"/>
    <col min="10" max="10" width="8" style="33" customWidth="1"/>
    <col min="11" max="11" width="8.5703125" style="33" customWidth="1"/>
    <col min="12" max="12" width="9.140625" style="33" customWidth="1"/>
    <col min="13" max="13" width="9" style="33" customWidth="1"/>
    <col min="14" max="14" width="8" style="33" customWidth="1"/>
    <col min="15" max="15" width="8.5703125" style="33" customWidth="1"/>
    <col min="16" max="16" width="9.140625" style="33" customWidth="1"/>
    <col min="17" max="17" width="9" style="33" customWidth="1"/>
    <col min="18" max="18" width="8" style="33" customWidth="1"/>
    <col min="19" max="19" width="8.5703125" style="33" customWidth="1"/>
    <col min="20" max="20" width="9.140625" style="33" customWidth="1"/>
    <col min="21" max="21" width="9" style="33" customWidth="1"/>
    <col min="22" max="22" width="8" style="33" customWidth="1"/>
    <col min="23" max="16384" width="9.140625" style="33"/>
  </cols>
  <sheetData>
    <row r="1" spans="1:3" s="29" customFormat="1" ht="15.75" customHeight="1" x14ac:dyDescent="0.2">
      <c r="A1" s="406" t="s">
        <v>0</v>
      </c>
      <c r="B1" s="406"/>
      <c r="C1" s="31"/>
    </row>
    <row r="3" spans="1:3" ht="36" customHeight="1" x14ac:dyDescent="0.25">
      <c r="A3" s="317" t="s">
        <v>303</v>
      </c>
      <c r="B3" s="323" t="s">
        <v>427</v>
      </c>
    </row>
    <row r="4" spans="1:3" x14ac:dyDescent="0.25">
      <c r="A4" s="108" t="s">
        <v>133</v>
      </c>
      <c r="B4" s="116">
        <v>126.234552947995</v>
      </c>
    </row>
    <row r="5" spans="1:3" x14ac:dyDescent="0.25">
      <c r="A5" s="109" t="s">
        <v>134</v>
      </c>
      <c r="B5" s="117">
        <v>129.26762538716099</v>
      </c>
    </row>
    <row r="6" spans="1:3" x14ac:dyDescent="0.25">
      <c r="A6" s="108" t="s">
        <v>135</v>
      </c>
      <c r="B6" s="116">
        <v>128.17320498993701</v>
      </c>
    </row>
    <row r="7" spans="1:3" x14ac:dyDescent="0.25">
      <c r="A7" s="109" t="s">
        <v>136</v>
      </c>
      <c r="B7" s="117">
        <v>129.37042455239299</v>
      </c>
    </row>
    <row r="8" spans="1:3" x14ac:dyDescent="0.25">
      <c r="A8" s="108" t="s">
        <v>137</v>
      </c>
      <c r="B8" s="116">
        <v>131.59021495939899</v>
      </c>
    </row>
    <row r="9" spans="1:3" x14ac:dyDescent="0.25">
      <c r="A9" s="109" t="s">
        <v>138</v>
      </c>
      <c r="B9" s="117">
        <v>132.181845659652</v>
      </c>
    </row>
    <row r="10" spans="1:3" x14ac:dyDescent="0.25">
      <c r="A10" s="108" t="s">
        <v>139</v>
      </c>
      <c r="B10" s="116">
        <v>133.990459101943</v>
      </c>
    </row>
    <row r="11" spans="1:3" x14ac:dyDescent="0.25">
      <c r="A11" s="109" t="s">
        <v>140</v>
      </c>
      <c r="B11" s="117">
        <v>135.576082082591</v>
      </c>
    </row>
    <row r="12" spans="1:3" x14ac:dyDescent="0.25">
      <c r="A12" s="108" t="s">
        <v>141</v>
      </c>
      <c r="B12" s="116">
        <v>138.378198744553</v>
      </c>
    </row>
    <row r="13" spans="1:3" x14ac:dyDescent="0.25">
      <c r="A13" s="109" t="s">
        <v>142</v>
      </c>
      <c r="B13" s="117">
        <v>140.82420838016</v>
      </c>
    </row>
    <row r="14" spans="1:3" x14ac:dyDescent="0.25">
      <c r="A14" s="108" t="s">
        <v>143</v>
      </c>
      <c r="B14" s="116">
        <v>141.91664684293499</v>
      </c>
    </row>
    <row r="15" spans="1:3" x14ac:dyDescent="0.25">
      <c r="A15" s="109" t="s">
        <v>144</v>
      </c>
      <c r="B15" s="117">
        <v>144.559790430031</v>
      </c>
    </row>
    <row r="16" spans="1:3" x14ac:dyDescent="0.25">
      <c r="A16" s="108" t="s">
        <v>145</v>
      </c>
      <c r="B16" s="116">
        <v>146.86159279887499</v>
      </c>
    </row>
    <row r="17" spans="1:2" x14ac:dyDescent="0.25">
      <c r="A17" s="109" t="s">
        <v>146</v>
      </c>
      <c r="B17" s="117">
        <v>149.72341293302199</v>
      </c>
    </row>
    <row r="18" spans="1:2" x14ac:dyDescent="0.25">
      <c r="A18" s="108" t="s">
        <v>147</v>
      </c>
      <c r="B18" s="116">
        <v>151.95078983339101</v>
      </c>
    </row>
    <row r="19" spans="1:2" x14ac:dyDescent="0.25">
      <c r="A19" s="109" t="s">
        <v>148</v>
      </c>
      <c r="B19" s="117">
        <v>145.965220349943</v>
      </c>
    </row>
    <row r="20" spans="1:2" x14ac:dyDescent="0.25">
      <c r="A20" s="108" t="s">
        <v>149</v>
      </c>
      <c r="B20" s="116">
        <v>143.55759707546099</v>
      </c>
    </row>
    <row r="21" spans="1:2" x14ac:dyDescent="0.25">
      <c r="A21" s="109" t="s">
        <v>150</v>
      </c>
      <c r="B21" s="117">
        <v>146.43080376964099</v>
      </c>
    </row>
    <row r="22" spans="1:2" x14ac:dyDescent="0.25">
      <c r="A22" s="108" t="s">
        <v>151</v>
      </c>
      <c r="B22" s="116">
        <v>150.04463176328201</v>
      </c>
    </row>
    <row r="23" spans="1:2" x14ac:dyDescent="0.25">
      <c r="A23" s="109" t="s">
        <v>152</v>
      </c>
      <c r="B23" s="117">
        <v>153.75952494206399</v>
      </c>
    </row>
    <row r="24" spans="1:2" x14ac:dyDescent="0.25">
      <c r="A24" s="108" t="s">
        <v>153</v>
      </c>
      <c r="B24" s="116">
        <v>156.52978859408299</v>
      </c>
    </row>
    <row r="25" spans="1:2" x14ac:dyDescent="0.25">
      <c r="A25" s="109" t="s">
        <v>154</v>
      </c>
      <c r="B25" s="117">
        <v>158.879669369293</v>
      </c>
    </row>
    <row r="26" spans="1:2" x14ac:dyDescent="0.25">
      <c r="A26" s="108" t="s">
        <v>155</v>
      </c>
      <c r="B26" s="116">
        <v>160.574545983473</v>
      </c>
    </row>
    <row r="27" spans="1:2" x14ac:dyDescent="0.25">
      <c r="A27" s="109" t="s">
        <v>156</v>
      </c>
      <c r="B27" s="117">
        <v>162.60972618067001</v>
      </c>
    </row>
    <row r="28" spans="1:2" x14ac:dyDescent="0.25">
      <c r="A28" s="108" t="s">
        <v>157</v>
      </c>
      <c r="B28" s="116">
        <v>164.37497278495201</v>
      </c>
    </row>
    <row r="29" spans="1:2" x14ac:dyDescent="0.25">
      <c r="A29" s="109" t="s">
        <v>158</v>
      </c>
      <c r="B29" s="117">
        <v>166.40172157019899</v>
      </c>
    </row>
    <row r="30" spans="1:2" x14ac:dyDescent="0.25">
      <c r="A30" s="108" t="s">
        <v>159</v>
      </c>
      <c r="B30" s="116">
        <v>166.36866909955299</v>
      </c>
    </row>
    <row r="31" spans="1:2" x14ac:dyDescent="0.25">
      <c r="A31" s="109" t="s">
        <v>160</v>
      </c>
      <c r="B31" s="117">
        <v>166.90451052924499</v>
      </c>
    </row>
    <row r="32" spans="1:2" x14ac:dyDescent="0.25">
      <c r="A32" s="108" t="s">
        <v>161</v>
      </c>
      <c r="B32" s="116">
        <v>166.893267588496</v>
      </c>
    </row>
    <row r="33" spans="1:2" x14ac:dyDescent="0.25">
      <c r="A33" s="109" t="s">
        <v>162</v>
      </c>
      <c r="B33" s="117">
        <v>168.10598186169801</v>
      </c>
    </row>
    <row r="34" spans="1:2" x14ac:dyDescent="0.25">
      <c r="A34" s="108" t="s">
        <v>163</v>
      </c>
      <c r="B34" s="116">
        <v>170.69585228367899</v>
      </c>
    </row>
    <row r="35" spans="1:2" x14ac:dyDescent="0.25">
      <c r="A35" s="109" t="s">
        <v>164</v>
      </c>
      <c r="B35" s="117">
        <v>171.155295632123</v>
      </c>
    </row>
    <row r="36" spans="1:2" x14ac:dyDescent="0.25">
      <c r="A36" s="108" t="s">
        <v>165</v>
      </c>
      <c r="B36" s="116">
        <v>171.01862732810599</v>
      </c>
    </row>
    <row r="37" spans="1:2" x14ac:dyDescent="0.25">
      <c r="A37" s="109" t="s">
        <v>166</v>
      </c>
      <c r="B37" s="117">
        <v>174.970568049467</v>
      </c>
    </row>
    <row r="38" spans="1:2" x14ac:dyDescent="0.25">
      <c r="A38" s="108" t="s">
        <v>167</v>
      </c>
      <c r="B38" s="116">
        <v>175.60095795964301</v>
      </c>
    </row>
    <row r="39" spans="1:2" x14ac:dyDescent="0.25">
      <c r="A39" s="109" t="s">
        <v>168</v>
      </c>
      <c r="B39" s="117">
        <v>175.61582895330901</v>
      </c>
    </row>
    <row r="40" spans="1:2" x14ac:dyDescent="0.25">
      <c r="A40" s="108" t="s">
        <v>169</v>
      </c>
      <c r="B40" s="116">
        <v>176.51658139702801</v>
      </c>
    </row>
    <row r="41" spans="1:2" x14ac:dyDescent="0.25">
      <c r="A41" s="109" t="s">
        <v>170</v>
      </c>
      <c r="B41" s="117">
        <v>174.265582292657</v>
      </c>
    </row>
    <row r="42" spans="1:2" x14ac:dyDescent="0.25">
      <c r="A42" s="108" t="s">
        <v>171</v>
      </c>
      <c r="B42" s="116">
        <v>174.598626464142</v>
      </c>
    </row>
    <row r="43" spans="1:2" x14ac:dyDescent="0.25">
      <c r="A43" s="109" t="s">
        <v>172</v>
      </c>
      <c r="B43" s="117">
        <v>175.349599259591</v>
      </c>
    </row>
    <row r="44" spans="1:2" x14ac:dyDescent="0.25">
      <c r="A44" s="108" t="s">
        <v>173</v>
      </c>
      <c r="B44" s="116">
        <v>173.39652195981699</v>
      </c>
    </row>
    <row r="45" spans="1:2" x14ac:dyDescent="0.25">
      <c r="A45" s="109" t="s">
        <v>174</v>
      </c>
      <c r="B45" s="117">
        <v>169.55053054944401</v>
      </c>
    </row>
    <row r="46" spans="1:2" x14ac:dyDescent="0.25">
      <c r="A46" s="108" t="s">
        <v>175</v>
      </c>
      <c r="B46" s="116">
        <v>167.14328163713199</v>
      </c>
    </row>
    <row r="47" spans="1:2" x14ac:dyDescent="0.25">
      <c r="A47" s="109" t="s">
        <v>176</v>
      </c>
      <c r="B47" s="117">
        <v>165.75829185721699</v>
      </c>
    </row>
    <row r="48" spans="1:2" x14ac:dyDescent="0.25">
      <c r="A48" s="108" t="s">
        <v>177</v>
      </c>
      <c r="B48" s="116">
        <v>164.43135849457099</v>
      </c>
    </row>
    <row r="49" spans="1:2" x14ac:dyDescent="0.25">
      <c r="A49" s="109" t="s">
        <v>178</v>
      </c>
      <c r="B49" s="117">
        <v>164.055808247681</v>
      </c>
    </row>
    <row r="50" spans="1:2" x14ac:dyDescent="0.25">
      <c r="A50" s="108" t="s">
        <v>179</v>
      </c>
      <c r="B50" s="116">
        <v>162.970338194655</v>
      </c>
    </row>
    <row r="51" spans="1:2" x14ac:dyDescent="0.25">
      <c r="A51" s="109" t="s">
        <v>180</v>
      </c>
      <c r="B51" s="117">
        <v>162.001877110263</v>
      </c>
    </row>
    <row r="52" spans="1:2" x14ac:dyDescent="0.25">
      <c r="A52" s="108" t="s">
        <v>181</v>
      </c>
      <c r="B52" s="116">
        <v>164.577266123898</v>
      </c>
    </row>
    <row r="53" spans="1:2" x14ac:dyDescent="0.25">
      <c r="A53" s="109" t="s">
        <v>182</v>
      </c>
      <c r="B53" s="117">
        <v>164.97624666369799</v>
      </c>
    </row>
    <row r="54" spans="1:2" x14ac:dyDescent="0.25">
      <c r="A54" s="108" t="s">
        <v>183</v>
      </c>
      <c r="B54" s="116">
        <v>165.18413090500101</v>
      </c>
    </row>
    <row r="55" spans="1:2" x14ac:dyDescent="0.25">
      <c r="A55" s="109" t="s">
        <v>184</v>
      </c>
      <c r="B55" s="117">
        <v>165.62243651423</v>
      </c>
    </row>
    <row r="56" spans="1:2" x14ac:dyDescent="0.25">
      <c r="A56" s="108" t="s">
        <v>185</v>
      </c>
      <c r="B56" s="116">
        <v>166.56714335929701</v>
      </c>
    </row>
    <row r="57" spans="1:2" x14ac:dyDescent="0.25">
      <c r="A57" s="109" t="s">
        <v>186</v>
      </c>
      <c r="B57" s="117">
        <v>166.402010051091</v>
      </c>
    </row>
    <row r="58" spans="1:2" x14ac:dyDescent="0.25">
      <c r="A58" s="108" t="s">
        <v>187</v>
      </c>
      <c r="B58" s="116">
        <v>167.274178493157</v>
      </c>
    </row>
    <row r="59" spans="1:2" x14ac:dyDescent="0.25">
      <c r="A59" s="109" t="s">
        <v>188</v>
      </c>
      <c r="B59" s="117">
        <v>167.47540073475199</v>
      </c>
    </row>
    <row r="60" spans="1:2" x14ac:dyDescent="0.25">
      <c r="A60" s="108" t="s">
        <v>189</v>
      </c>
      <c r="B60" s="116">
        <v>167.330467716019</v>
      </c>
    </row>
    <row r="61" spans="1:2" ht="15.75" thickBot="1" x14ac:dyDescent="0.3">
      <c r="A61" s="110" t="s">
        <v>190</v>
      </c>
      <c r="B61" s="118">
        <v>168.06950481471901</v>
      </c>
    </row>
    <row r="62" spans="1:2" ht="30" x14ac:dyDescent="0.25">
      <c r="A62" s="132" t="s">
        <v>25</v>
      </c>
      <c r="B62" s="134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J12"/>
  <sheetViews>
    <sheetView zoomScale="130" zoomScaleNormal="130" workbookViewId="0"/>
  </sheetViews>
  <sheetFormatPr defaultRowHeight="15" x14ac:dyDescent="0.25"/>
  <cols>
    <col min="1" max="1" width="27.140625" style="1" customWidth="1"/>
    <col min="2" max="5" width="12.85546875" style="1" bestFit="1" customWidth="1"/>
    <col min="6" max="6" width="12" style="1" bestFit="1" customWidth="1"/>
    <col min="7" max="8" width="12.85546875" style="1" bestFit="1" customWidth="1"/>
    <col min="9" max="16384" width="9.140625" style="1"/>
  </cols>
  <sheetData>
    <row r="1" spans="1:10" x14ac:dyDescent="0.25">
      <c r="A1" s="60" t="s">
        <v>0</v>
      </c>
      <c r="B1" s="30"/>
      <c r="C1" s="33"/>
      <c r="D1" s="33"/>
      <c r="E1" s="33"/>
      <c r="F1" s="33"/>
      <c r="G1" s="33"/>
    </row>
    <row r="2" spans="1:10" x14ac:dyDescent="0.25">
      <c r="B2" s="30"/>
      <c r="C2" s="33"/>
      <c r="D2" s="33"/>
      <c r="E2" s="33"/>
      <c r="F2" s="33"/>
      <c r="G2" s="33"/>
    </row>
    <row r="3" spans="1:10" x14ac:dyDescent="0.25">
      <c r="A3" s="471" t="s">
        <v>254</v>
      </c>
      <c r="B3" s="471"/>
      <c r="C3" s="471"/>
      <c r="D3" s="471"/>
      <c r="E3" s="471"/>
      <c r="F3" s="471"/>
      <c r="G3" s="471"/>
      <c r="H3" s="471"/>
    </row>
    <row r="4" spans="1:10" x14ac:dyDescent="0.25">
      <c r="A4" s="200"/>
      <c r="B4" s="115" t="s">
        <v>184</v>
      </c>
      <c r="C4" s="115" t="s">
        <v>185</v>
      </c>
      <c r="D4" s="115" t="s">
        <v>186</v>
      </c>
      <c r="E4" s="115" t="s">
        <v>187</v>
      </c>
      <c r="F4" s="115" t="s">
        <v>188</v>
      </c>
      <c r="G4" s="114" t="s">
        <v>189</v>
      </c>
      <c r="H4" s="114" t="s">
        <v>190</v>
      </c>
      <c r="I4" s="199"/>
      <c r="J4" s="199"/>
    </row>
    <row r="5" spans="1:10" ht="15.75" thickBot="1" x14ac:dyDescent="0.3">
      <c r="A5" s="174" t="s">
        <v>230</v>
      </c>
      <c r="B5" s="175">
        <v>1.6976897250165157</v>
      </c>
      <c r="C5" s="175">
        <v>1.9023579077824371</v>
      </c>
      <c r="D5" s="175">
        <v>2.325616306667766</v>
      </c>
      <c r="E5" s="175">
        <v>2.7055144007891219</v>
      </c>
      <c r="F5" s="176">
        <v>2.4758479869774863</v>
      </c>
      <c r="G5" s="176">
        <v>1.9727007400309748</v>
      </c>
      <c r="H5" s="176">
        <v>1.936948240834746</v>
      </c>
      <c r="I5" s="199"/>
      <c r="J5" s="199"/>
    </row>
    <row r="6" spans="1:10" ht="15.75" thickBot="1" x14ac:dyDescent="0.3">
      <c r="A6" s="177" t="s">
        <v>231</v>
      </c>
      <c r="B6" s="178">
        <v>0.85703994071186784</v>
      </c>
      <c r="C6" s="178">
        <v>1.4986712177177841</v>
      </c>
      <c r="D6" s="178">
        <v>1.6492301879880156</v>
      </c>
      <c r="E6" s="178">
        <v>1.4828952963015452</v>
      </c>
      <c r="F6" s="179">
        <v>1.2284195926876462</v>
      </c>
      <c r="G6" s="179">
        <v>0.97312567792555704</v>
      </c>
      <c r="H6" s="179">
        <v>0.93639012504784791</v>
      </c>
      <c r="I6" s="199"/>
      <c r="J6" s="199"/>
    </row>
    <row r="7" spans="1:10" ht="15.75" thickBot="1" x14ac:dyDescent="0.3">
      <c r="A7" s="177" t="s">
        <v>232</v>
      </c>
      <c r="B7" s="178">
        <v>-0.16804863812417414</v>
      </c>
      <c r="C7" s="178">
        <v>-5.5380851539976739E-2</v>
      </c>
      <c r="D7" s="178">
        <v>-1.6293058603900068E-2</v>
      </c>
      <c r="E7" s="178">
        <v>4.6963066882166338E-2</v>
      </c>
      <c r="F7" s="179">
        <v>7.0659553110807849E-4</v>
      </c>
      <c r="G7" s="179">
        <v>-2.8174738084763007E-2</v>
      </c>
      <c r="H7" s="179">
        <v>-4.8790858651670543E-2</v>
      </c>
    </row>
    <row r="8" spans="1:10" ht="15.75" thickBot="1" x14ac:dyDescent="0.3">
      <c r="A8" s="180" t="s">
        <v>233</v>
      </c>
      <c r="B8" s="181">
        <v>-0.35700573712880157</v>
      </c>
      <c r="C8" s="178">
        <v>-7.3504127697077148E-2</v>
      </c>
      <c r="D8" s="178">
        <v>0.31313017396705778</v>
      </c>
      <c r="E8" s="178">
        <v>0.67606751837132606</v>
      </c>
      <c r="F8" s="179">
        <v>0.65937159009528123</v>
      </c>
      <c r="G8" s="179">
        <v>0.5952627209206085</v>
      </c>
      <c r="H8" s="179">
        <v>0.68964173227570313</v>
      </c>
    </row>
    <row r="9" spans="1:10" ht="15.75" thickBot="1" x14ac:dyDescent="0.3">
      <c r="A9" s="180" t="s">
        <v>234</v>
      </c>
      <c r="B9" s="181">
        <v>-1.369613466180819</v>
      </c>
      <c r="C9" s="178">
        <v>-0.53639572060050211</v>
      </c>
      <c r="D9" s="178">
        <v>-0.38134634707348569</v>
      </c>
      <c r="E9" s="178">
        <v>-0.50227714630129983</v>
      </c>
      <c r="F9" s="179">
        <v>-0.5899737361778068</v>
      </c>
      <c r="G9" s="179">
        <v>-0.44282397697178455</v>
      </c>
      <c r="H9" s="179">
        <v>-0.37034620923310779</v>
      </c>
    </row>
    <row r="10" spans="1:10" ht="15.75" thickBot="1" x14ac:dyDescent="0.3">
      <c r="A10" s="182" t="s">
        <v>235</v>
      </c>
      <c r="B10" s="183">
        <v>-0.64335335064567012</v>
      </c>
      <c r="C10" s="183">
        <v>-0.57799592216364326</v>
      </c>
      <c r="D10" s="183">
        <v>-0.91419620754468189</v>
      </c>
      <c r="E10" s="183">
        <v>-1.3178884682856662</v>
      </c>
      <c r="F10" s="184">
        <v>-1.3621795020537619</v>
      </c>
      <c r="G10" s="184">
        <v>-1.0568651718841471</v>
      </c>
      <c r="H10" s="184">
        <v>-0.99574859983022623</v>
      </c>
    </row>
    <row r="11" spans="1:10" x14ac:dyDescent="0.25">
      <c r="A11" s="171" t="s">
        <v>25</v>
      </c>
      <c r="B11" s="172"/>
      <c r="C11" s="172"/>
      <c r="D11" s="172"/>
      <c r="E11" s="172"/>
      <c r="F11" s="172"/>
      <c r="G11" s="172"/>
      <c r="H11" s="172"/>
    </row>
    <row r="12" spans="1:10" ht="24" x14ac:dyDescent="0.25">
      <c r="A12" s="185" t="s">
        <v>236</v>
      </c>
      <c r="B12" s="172"/>
      <c r="C12" s="172"/>
      <c r="D12" s="172"/>
      <c r="E12" s="172"/>
      <c r="F12" s="172"/>
      <c r="G12" s="172"/>
      <c r="H12" s="172"/>
    </row>
  </sheetData>
  <mergeCells count="1">
    <mergeCell ref="A3:H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J15"/>
  <sheetViews>
    <sheetView zoomScale="130" zoomScaleNormal="130" workbookViewId="0"/>
  </sheetViews>
  <sheetFormatPr defaultRowHeight="15" x14ac:dyDescent="0.25"/>
  <cols>
    <col min="1" max="1" width="28.7109375" style="1" customWidth="1"/>
    <col min="2" max="16384" width="9.140625" style="1"/>
  </cols>
  <sheetData>
    <row r="1" spans="1:10" x14ac:dyDescent="0.25">
      <c r="A1" s="60" t="s">
        <v>0</v>
      </c>
      <c r="B1" s="30"/>
    </row>
    <row r="2" spans="1:10" x14ac:dyDescent="0.25">
      <c r="B2" s="30"/>
    </row>
    <row r="3" spans="1:10" x14ac:dyDescent="0.25">
      <c r="A3" s="471" t="s">
        <v>253</v>
      </c>
      <c r="B3" s="471"/>
      <c r="C3" s="471"/>
      <c r="D3" s="471"/>
      <c r="E3" s="471"/>
      <c r="F3" s="471"/>
      <c r="G3" s="471"/>
      <c r="H3" s="471"/>
      <c r="I3" s="471"/>
      <c r="J3" s="471"/>
    </row>
    <row r="4" spans="1:10" x14ac:dyDescent="0.25">
      <c r="A4" s="411" t="s">
        <v>29</v>
      </c>
      <c r="B4" s="412" t="s">
        <v>32</v>
      </c>
      <c r="C4" s="413"/>
      <c r="D4" s="413"/>
      <c r="E4" s="412" t="s">
        <v>30</v>
      </c>
      <c r="F4" s="413"/>
      <c r="G4" s="413"/>
      <c r="H4" s="412" t="s">
        <v>33</v>
      </c>
      <c r="I4" s="413"/>
      <c r="J4" s="413"/>
    </row>
    <row r="5" spans="1:10" ht="15.75" thickBot="1" x14ac:dyDescent="0.3">
      <c r="A5" s="411"/>
      <c r="B5" s="414"/>
      <c r="C5" s="415"/>
      <c r="D5" s="415"/>
      <c r="E5" s="414"/>
      <c r="F5" s="415"/>
      <c r="G5" s="415"/>
      <c r="H5" s="414"/>
      <c r="I5" s="415"/>
      <c r="J5" s="415"/>
    </row>
    <row r="6" spans="1:10" x14ac:dyDescent="0.25">
      <c r="A6" s="411"/>
      <c r="B6" s="61">
        <v>43586</v>
      </c>
      <c r="C6" s="61">
        <v>43617</v>
      </c>
      <c r="D6" s="61">
        <v>43647</v>
      </c>
      <c r="E6" s="61">
        <v>43586</v>
      </c>
      <c r="F6" s="61">
        <v>43617</v>
      </c>
      <c r="G6" s="61">
        <v>43647</v>
      </c>
      <c r="H6" s="61">
        <v>43586</v>
      </c>
      <c r="I6" s="61">
        <v>43617</v>
      </c>
      <c r="J6" s="61">
        <v>43647</v>
      </c>
    </row>
    <row r="7" spans="1:10" ht="15.75" thickBot="1" x14ac:dyDescent="0.3">
      <c r="A7" s="62" t="s">
        <v>31</v>
      </c>
      <c r="B7" s="63">
        <v>92947</v>
      </c>
      <c r="C7" s="63">
        <v>93342</v>
      </c>
      <c r="D7" s="63">
        <v>93584</v>
      </c>
      <c r="E7" s="64">
        <v>1.6093862994563946E-2</v>
      </c>
      <c r="F7" s="64">
        <v>1.7415149916468753E-2</v>
      </c>
      <c r="G7" s="65">
        <v>1.7803234057501616E-2</v>
      </c>
      <c r="H7" s="66">
        <v>1</v>
      </c>
      <c r="I7" s="66">
        <v>1</v>
      </c>
      <c r="J7" s="66">
        <v>1</v>
      </c>
    </row>
    <row r="8" spans="1:10" ht="15.75" thickBot="1" x14ac:dyDescent="0.3">
      <c r="A8" s="75" t="s">
        <v>34</v>
      </c>
      <c r="B8" s="67">
        <v>33222</v>
      </c>
      <c r="C8" s="67">
        <v>33213</v>
      </c>
      <c r="D8" s="67">
        <v>33146</v>
      </c>
      <c r="E8" s="68">
        <v>-1.4825684742403311E-3</v>
      </c>
      <c r="F8" s="68">
        <v>-5.0738740921929537E-4</v>
      </c>
      <c r="G8" s="69">
        <v>1.0606301658366846E-4</v>
      </c>
      <c r="H8" s="70">
        <v>0.35742950283494895</v>
      </c>
      <c r="I8" s="70">
        <v>0.35582053095069743</v>
      </c>
      <c r="J8" s="70">
        <v>0.35418447597879982</v>
      </c>
    </row>
    <row r="9" spans="1:10" ht="15.75" thickBot="1" x14ac:dyDescent="0.3">
      <c r="A9" s="75" t="s">
        <v>35</v>
      </c>
      <c r="B9" s="67">
        <v>11384</v>
      </c>
      <c r="C9" s="67">
        <v>11500</v>
      </c>
      <c r="D9" s="67">
        <v>11658</v>
      </c>
      <c r="E9" s="68">
        <v>3.9126938541068412E-2</v>
      </c>
      <c r="F9" s="68">
        <v>4.7447185122181157E-2</v>
      </c>
      <c r="G9" s="69">
        <v>4.4833104709647964E-2</v>
      </c>
      <c r="H9" s="70">
        <v>0.1224784016697688</v>
      </c>
      <c r="I9" s="70">
        <v>0.12320284545006535</v>
      </c>
      <c r="J9" s="70">
        <v>0.12457257650880492</v>
      </c>
    </row>
    <row r="10" spans="1:10" ht="15.75" thickBot="1" x14ac:dyDescent="0.3">
      <c r="A10" s="75" t="s">
        <v>36</v>
      </c>
      <c r="B10" s="67">
        <v>6183</v>
      </c>
      <c r="C10" s="67">
        <v>6254</v>
      </c>
      <c r="D10" s="67">
        <v>6280</v>
      </c>
      <c r="E10" s="68">
        <v>3.6714274187041873E-3</v>
      </c>
      <c r="F10" s="68">
        <v>-1.6866792498293481E-3</v>
      </c>
      <c r="G10" s="69">
        <v>-2.0844189682126535E-3</v>
      </c>
      <c r="H10" s="70">
        <v>6.6521781230163432E-2</v>
      </c>
      <c r="I10" s="70">
        <v>6.7000921343018147E-2</v>
      </c>
      <c r="J10" s="70">
        <v>6.7105488117626941E-2</v>
      </c>
    </row>
    <row r="11" spans="1:10" ht="15.75" thickBot="1" x14ac:dyDescent="0.3">
      <c r="A11" s="75" t="s">
        <v>37</v>
      </c>
      <c r="B11" s="67">
        <v>11543</v>
      </c>
      <c r="C11" s="67">
        <v>11661</v>
      </c>
      <c r="D11" s="67">
        <v>11714</v>
      </c>
      <c r="E11" s="68">
        <v>1.5933715742511234E-2</v>
      </c>
      <c r="F11" s="68">
        <v>1.5525975307558948E-2</v>
      </c>
      <c r="G11" s="69">
        <v>1.4080805868827317E-2</v>
      </c>
      <c r="H11" s="70">
        <v>0.12418905397699764</v>
      </c>
      <c r="I11" s="70">
        <v>0.12492768528636626</v>
      </c>
      <c r="J11" s="70">
        <v>0.12517096939647804</v>
      </c>
    </row>
    <row r="12" spans="1:10" ht="15.75" thickBot="1" x14ac:dyDescent="0.3">
      <c r="A12" s="75" t="s">
        <v>38</v>
      </c>
      <c r="B12" s="67">
        <v>4422</v>
      </c>
      <c r="C12" s="67">
        <v>4369</v>
      </c>
      <c r="D12" s="67">
        <v>4331</v>
      </c>
      <c r="E12" s="68">
        <v>3.3799060815119741E-2</v>
      </c>
      <c r="F12" s="68">
        <v>2.4367709897216816E-2</v>
      </c>
      <c r="G12" s="69">
        <v>1.9683453237410165E-2</v>
      </c>
      <c r="H12" s="70">
        <v>4.7575500016138229E-2</v>
      </c>
      <c r="I12" s="70">
        <v>4.6806367980116129E-2</v>
      </c>
      <c r="J12" s="70">
        <v>4.6279278509146864E-2</v>
      </c>
    </row>
    <row r="13" spans="1:10" ht="15.75" thickBot="1" x14ac:dyDescent="0.3">
      <c r="A13" s="75" t="s">
        <v>39</v>
      </c>
      <c r="B13" s="67">
        <v>24033</v>
      </c>
      <c r="C13" s="67">
        <v>24141</v>
      </c>
      <c r="D13" s="67">
        <v>24227</v>
      </c>
      <c r="E13" s="68">
        <v>3.3476319896962314E-2</v>
      </c>
      <c r="F13" s="68">
        <v>3.595358718744901E-2</v>
      </c>
      <c r="G13" s="69">
        <v>3.8448988470741741E-2</v>
      </c>
      <c r="H13" s="70">
        <v>0.25856671006057214</v>
      </c>
      <c r="I13" s="70">
        <v>0.2586295558269589</v>
      </c>
      <c r="J13" s="70">
        <v>0.25887972302957768</v>
      </c>
    </row>
    <row r="14" spans="1:10" ht="24.75" thickBot="1" x14ac:dyDescent="0.3">
      <c r="A14" s="81" t="s">
        <v>40</v>
      </c>
      <c r="B14" s="76">
        <v>58616</v>
      </c>
      <c r="C14" s="76">
        <v>58587</v>
      </c>
      <c r="D14" s="76">
        <v>58547</v>
      </c>
      <c r="E14" s="82">
        <v>9.0604721800358057E-3</v>
      </c>
      <c r="F14" s="82">
        <v>8.5999059789616528E-3</v>
      </c>
      <c r="G14" s="83">
        <v>8.8206764243063951E-3</v>
      </c>
      <c r="H14" s="77">
        <v>0.6306389662926184</v>
      </c>
      <c r="I14" s="77">
        <v>0.62765957446808507</v>
      </c>
      <c r="J14" s="77">
        <v>0.62560907847495295</v>
      </c>
    </row>
    <row r="15" spans="1:10" x14ac:dyDescent="0.25">
      <c r="A15" s="171" t="s">
        <v>25</v>
      </c>
      <c r="B15" s="172"/>
      <c r="C15" s="172"/>
      <c r="D15" s="172"/>
      <c r="E15" s="172"/>
      <c r="F15" s="172"/>
      <c r="G15" s="172"/>
      <c r="H15" s="172"/>
      <c r="I15" s="172"/>
      <c r="J15" s="172"/>
    </row>
  </sheetData>
  <mergeCells count="5">
    <mergeCell ref="A4:A6"/>
    <mergeCell ref="B4:D5"/>
    <mergeCell ref="E4:G5"/>
    <mergeCell ref="H4:J5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J10"/>
  <sheetViews>
    <sheetView zoomScale="130" zoomScaleNormal="130" workbookViewId="0"/>
  </sheetViews>
  <sheetFormatPr defaultRowHeight="15" x14ac:dyDescent="0.25"/>
  <cols>
    <col min="1" max="1" width="33" style="1" customWidth="1"/>
    <col min="2" max="16384" width="9.140625" style="1"/>
  </cols>
  <sheetData>
    <row r="1" spans="1:10" x14ac:dyDescent="0.25">
      <c r="A1" s="60" t="s">
        <v>0</v>
      </c>
      <c r="B1" s="30"/>
    </row>
    <row r="2" spans="1:10" x14ac:dyDescent="0.25">
      <c r="B2" s="30"/>
    </row>
    <row r="3" spans="1:10" x14ac:dyDescent="0.25">
      <c r="A3" s="471" t="s">
        <v>252</v>
      </c>
      <c r="B3" s="471"/>
      <c r="C3" s="471"/>
      <c r="D3" s="471"/>
      <c r="E3" s="471"/>
      <c r="F3" s="471"/>
      <c r="G3" s="471"/>
      <c r="H3" s="471"/>
      <c r="I3" s="471"/>
      <c r="J3" s="471"/>
    </row>
    <row r="4" spans="1:10" x14ac:dyDescent="0.25">
      <c r="A4" s="411" t="s">
        <v>29</v>
      </c>
      <c r="B4" s="412" t="s">
        <v>32</v>
      </c>
      <c r="C4" s="413"/>
      <c r="D4" s="413"/>
      <c r="E4" s="412" t="s">
        <v>30</v>
      </c>
      <c r="F4" s="413"/>
      <c r="G4" s="413"/>
      <c r="H4" s="412" t="s">
        <v>41</v>
      </c>
      <c r="I4" s="413"/>
      <c r="J4" s="413"/>
    </row>
    <row r="5" spans="1:10" ht="15.75" thickBot="1" x14ac:dyDescent="0.3">
      <c r="A5" s="411"/>
      <c r="B5" s="414"/>
      <c r="C5" s="415"/>
      <c r="D5" s="415"/>
      <c r="E5" s="414"/>
      <c r="F5" s="415"/>
      <c r="G5" s="415"/>
      <c r="H5" s="414"/>
      <c r="I5" s="415"/>
      <c r="J5" s="415"/>
    </row>
    <row r="6" spans="1:10" x14ac:dyDescent="0.25">
      <c r="A6" s="411"/>
      <c r="B6" s="61">
        <v>43586</v>
      </c>
      <c r="C6" s="61">
        <v>43617</v>
      </c>
      <c r="D6" s="61">
        <v>43647</v>
      </c>
      <c r="E6" s="61">
        <v>43586</v>
      </c>
      <c r="F6" s="61">
        <v>43617</v>
      </c>
      <c r="G6" s="61">
        <v>43647</v>
      </c>
      <c r="H6" s="61">
        <v>43586</v>
      </c>
      <c r="I6" s="61">
        <v>43617</v>
      </c>
      <c r="J6" s="61">
        <v>43647</v>
      </c>
    </row>
    <row r="7" spans="1:10" ht="15.75" thickBot="1" x14ac:dyDescent="0.3">
      <c r="A7" s="78" t="s">
        <v>42</v>
      </c>
      <c r="B7" s="63"/>
      <c r="C7" s="63"/>
      <c r="D7" s="63"/>
      <c r="E7" s="64"/>
      <c r="F7" s="64"/>
      <c r="G7" s="65"/>
      <c r="H7" s="66"/>
      <c r="I7" s="66"/>
      <c r="J7" s="66"/>
    </row>
    <row r="8" spans="1:10" ht="36.75" thickBot="1" x14ac:dyDescent="0.3">
      <c r="A8" s="79" t="s">
        <v>43</v>
      </c>
      <c r="B8" s="67">
        <v>28524</v>
      </c>
      <c r="C8" s="67">
        <v>28405</v>
      </c>
      <c r="D8" s="67">
        <v>28106</v>
      </c>
      <c r="E8" s="68">
        <v>3.0239842909906889E-2</v>
      </c>
      <c r="F8" s="68">
        <v>2.8934714517646176E-2</v>
      </c>
      <c r="G8" s="69">
        <v>2.8171150340028595E-2</v>
      </c>
      <c r="H8" s="70">
        <v>3.2116165479903591E-2</v>
      </c>
      <c r="I8" s="70">
        <v>3.2363271450075226E-2</v>
      </c>
      <c r="J8" s="70">
        <v>3.1394434837289653E-2</v>
      </c>
    </row>
    <row r="9" spans="1:10" ht="15.75" thickBot="1" x14ac:dyDescent="0.3">
      <c r="A9" s="80" t="s">
        <v>44</v>
      </c>
      <c r="B9" s="71">
        <v>4905</v>
      </c>
      <c r="C9" s="71">
        <v>4877</v>
      </c>
      <c r="D9" s="71">
        <v>4831</v>
      </c>
      <c r="E9" s="72">
        <v>9.6633009559642158E-2</v>
      </c>
      <c r="F9" s="72">
        <v>8.1216931216931298E-2</v>
      </c>
      <c r="G9" s="73">
        <v>6.7825049405272342E-2</v>
      </c>
      <c r="H9" s="74">
        <v>5.2245646196150242E-2</v>
      </c>
      <c r="I9" s="74">
        <v>4.646544876886427E-2</v>
      </c>
      <c r="J9" s="74">
        <v>4.1421576175664443E-2</v>
      </c>
    </row>
    <row r="10" spans="1:10" x14ac:dyDescent="0.25">
      <c r="A10" s="171" t="s">
        <v>25</v>
      </c>
      <c r="B10" s="172"/>
      <c r="C10" s="172"/>
      <c r="D10" s="172"/>
      <c r="E10" s="172"/>
      <c r="F10" s="172"/>
      <c r="G10" s="172"/>
      <c r="H10" s="172"/>
      <c r="I10" s="172"/>
      <c r="J10" s="172"/>
    </row>
  </sheetData>
  <mergeCells count="5">
    <mergeCell ref="A4:A6"/>
    <mergeCell ref="B4:D5"/>
    <mergeCell ref="E4:G5"/>
    <mergeCell ref="H4:J5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J16"/>
  <sheetViews>
    <sheetView zoomScale="130" zoomScaleNormal="130" workbookViewId="0"/>
  </sheetViews>
  <sheetFormatPr defaultRowHeight="15" x14ac:dyDescent="0.25"/>
  <cols>
    <col min="1" max="1" width="35" style="1" customWidth="1"/>
    <col min="2" max="16384" width="9.140625" style="1"/>
  </cols>
  <sheetData>
    <row r="1" spans="1:10" x14ac:dyDescent="0.25">
      <c r="A1" s="60" t="s">
        <v>0</v>
      </c>
      <c r="B1" s="30"/>
    </row>
    <row r="2" spans="1:10" x14ac:dyDescent="0.25">
      <c r="B2" s="30"/>
    </row>
    <row r="3" spans="1:10" x14ac:dyDescent="0.25">
      <c r="A3" s="471" t="s">
        <v>251</v>
      </c>
      <c r="B3" s="471"/>
      <c r="C3" s="471"/>
      <c r="D3" s="471"/>
      <c r="E3" s="471"/>
      <c r="F3" s="471"/>
      <c r="G3" s="471"/>
      <c r="H3" s="471"/>
      <c r="I3" s="471"/>
      <c r="J3" s="471"/>
    </row>
    <row r="4" spans="1:10" x14ac:dyDescent="0.25">
      <c r="A4" s="420" t="s">
        <v>45</v>
      </c>
      <c r="B4" s="421" t="s">
        <v>26</v>
      </c>
      <c r="C4" s="422"/>
      <c r="D4" s="423" t="s">
        <v>46</v>
      </c>
      <c r="E4" s="421" t="s">
        <v>47</v>
      </c>
      <c r="F4" s="422"/>
      <c r="G4" s="423"/>
      <c r="H4" s="421" t="s">
        <v>30</v>
      </c>
      <c r="I4" s="422"/>
      <c r="J4" s="422"/>
    </row>
    <row r="5" spans="1:10" ht="15.75" thickBot="1" x14ac:dyDescent="0.3">
      <c r="A5" s="420"/>
      <c r="B5" s="424"/>
      <c r="C5" s="425"/>
      <c r="D5" s="426"/>
      <c r="E5" s="424"/>
      <c r="F5" s="425"/>
      <c r="G5" s="426"/>
      <c r="H5" s="424"/>
      <c r="I5" s="425"/>
      <c r="J5" s="425"/>
    </row>
    <row r="6" spans="1:10" x14ac:dyDescent="0.25">
      <c r="A6" s="420"/>
      <c r="B6" s="61">
        <v>43586</v>
      </c>
      <c r="C6" s="61">
        <v>43617</v>
      </c>
      <c r="D6" s="61">
        <v>43647</v>
      </c>
      <c r="E6" s="61">
        <v>43586</v>
      </c>
      <c r="F6" s="61">
        <v>43617</v>
      </c>
      <c r="G6" s="61">
        <v>43647</v>
      </c>
      <c r="H6" s="61">
        <v>43586</v>
      </c>
      <c r="I6" s="61">
        <v>43617</v>
      </c>
      <c r="J6" s="61">
        <v>43647</v>
      </c>
    </row>
    <row r="7" spans="1:10" ht="15.75" thickBot="1" x14ac:dyDescent="0.3">
      <c r="A7" s="62" t="s">
        <v>48</v>
      </c>
      <c r="B7" s="63">
        <v>2286</v>
      </c>
      <c r="C7" s="63">
        <v>2290</v>
      </c>
      <c r="D7" s="63">
        <v>2286</v>
      </c>
      <c r="E7" s="187">
        <v>4.4312471448149759E-2</v>
      </c>
      <c r="F7" s="187">
        <v>4.0909090909091006E-2</v>
      </c>
      <c r="G7" s="187">
        <v>3.5795197100136011E-2</v>
      </c>
      <c r="H7" s="66">
        <v>5.521830492645341E-2</v>
      </c>
      <c r="I7" s="66">
        <v>5.2760023242300891E-2</v>
      </c>
      <c r="J7" s="188">
        <v>4.958391123439676E-2</v>
      </c>
    </row>
    <row r="8" spans="1:10" ht="15.75" thickBot="1" x14ac:dyDescent="0.3">
      <c r="A8" s="62" t="s">
        <v>49</v>
      </c>
      <c r="B8" s="63">
        <v>2294</v>
      </c>
      <c r="C8" s="63">
        <v>2292</v>
      </c>
      <c r="D8" s="63">
        <v>2286</v>
      </c>
      <c r="E8" s="187">
        <v>-2.6086956521739202E-3</v>
      </c>
      <c r="F8" s="187">
        <v>-2.6109660574412663E-3</v>
      </c>
      <c r="G8" s="187">
        <v>-1.7467248908297206E-3</v>
      </c>
      <c r="H8" s="66">
        <v>1.1855104281009776E-2</v>
      </c>
      <c r="I8" s="66">
        <v>1.0418951524457043E-2</v>
      </c>
      <c r="J8" s="188">
        <v>8.3196496989601521E-3</v>
      </c>
    </row>
    <row r="9" spans="1:10" ht="15.75" thickBot="1" x14ac:dyDescent="0.3">
      <c r="A9" s="75" t="s">
        <v>34</v>
      </c>
      <c r="B9" s="67">
        <v>2177</v>
      </c>
      <c r="C9" s="67">
        <v>2168</v>
      </c>
      <c r="D9" s="67">
        <v>2169</v>
      </c>
      <c r="E9" s="189">
        <v>-9.1033227127901295E-3</v>
      </c>
      <c r="F9" s="189">
        <v>-1.2300683371298415E-2</v>
      </c>
      <c r="G9" s="189">
        <v>-9.5890410958904271E-3</v>
      </c>
      <c r="H9" s="70">
        <v>-8.0599386990577448E-3</v>
      </c>
      <c r="I9" s="70">
        <v>-6.3650829734029912E-3</v>
      </c>
      <c r="J9" s="190">
        <v>-8.6265607264471855E-3</v>
      </c>
    </row>
    <row r="10" spans="1:10" ht="15.75" thickBot="1" x14ac:dyDescent="0.3">
      <c r="A10" s="75" t="s">
        <v>35</v>
      </c>
      <c r="B10" s="67">
        <v>1377</v>
      </c>
      <c r="C10" s="67">
        <v>1401</v>
      </c>
      <c r="D10" s="67">
        <v>1427</v>
      </c>
      <c r="E10" s="189">
        <v>2.7611940298507553E-2</v>
      </c>
      <c r="F10" s="189">
        <v>1.9650655021834051E-2</v>
      </c>
      <c r="G10" s="189">
        <v>5.0810014727540542E-2</v>
      </c>
      <c r="H10" s="70">
        <v>6.0774539877300526E-2</v>
      </c>
      <c r="I10" s="70">
        <v>5.5164542514742232E-2</v>
      </c>
      <c r="J10" s="190">
        <v>5.7364634608102927E-2</v>
      </c>
    </row>
    <row r="11" spans="1:10" ht="15.75" thickBot="1" x14ac:dyDescent="0.3">
      <c r="A11" s="75" t="s">
        <v>36</v>
      </c>
      <c r="B11" s="67">
        <v>902</v>
      </c>
      <c r="C11" s="67">
        <v>902</v>
      </c>
      <c r="D11" s="67">
        <v>902</v>
      </c>
      <c r="E11" s="189">
        <v>-2.8017241379310387E-2</v>
      </c>
      <c r="F11" s="189">
        <v>-1.2048192771084376E-2</v>
      </c>
      <c r="G11" s="189">
        <v>-1.1074197120708451E-3</v>
      </c>
      <c r="H11" s="70">
        <v>-1.1214442013129156E-2</v>
      </c>
      <c r="I11" s="70">
        <v>-9.8468271334791746E-3</v>
      </c>
      <c r="J11" s="190">
        <v>-9.0361445783132543E-3</v>
      </c>
    </row>
    <row r="12" spans="1:10" ht="15.75" thickBot="1" x14ac:dyDescent="0.3">
      <c r="A12" s="75" t="s">
        <v>37</v>
      </c>
      <c r="B12" s="67">
        <v>3673</v>
      </c>
      <c r="C12" s="67">
        <v>3664</v>
      </c>
      <c r="D12" s="67">
        <v>3649</v>
      </c>
      <c r="E12" s="189">
        <v>3.2777929527452176E-3</v>
      </c>
      <c r="F12" s="189">
        <v>9.644530173601451E-3</v>
      </c>
      <c r="G12" s="189">
        <v>5.2341597796143891E-3</v>
      </c>
      <c r="H12" s="70">
        <v>2.233975920384168E-2</v>
      </c>
      <c r="I12" s="70">
        <v>2.505916747876924E-2</v>
      </c>
      <c r="J12" s="190">
        <v>2.3584905660377409E-2</v>
      </c>
    </row>
    <row r="13" spans="1:10" ht="15.75" thickBot="1" x14ac:dyDescent="0.3">
      <c r="A13" s="75" t="s">
        <v>38</v>
      </c>
      <c r="B13" s="67">
        <v>5735</v>
      </c>
      <c r="C13" s="67">
        <v>5792</v>
      </c>
      <c r="D13" s="67">
        <v>5665</v>
      </c>
      <c r="E13" s="189">
        <v>1.7439832577603731E-4</v>
      </c>
      <c r="F13" s="189">
        <v>4.2101475350845519E-2</v>
      </c>
      <c r="G13" s="189">
        <v>2.3671846765449978E-2</v>
      </c>
      <c r="H13" s="70">
        <v>2.5891417308726128E-2</v>
      </c>
      <c r="I13" s="70">
        <v>2.7594561852200883E-2</v>
      </c>
      <c r="J13" s="190">
        <v>2.3387096774193594E-2</v>
      </c>
    </row>
    <row r="14" spans="1:10" ht="15.75" thickBot="1" x14ac:dyDescent="0.3">
      <c r="A14" s="75" t="s">
        <v>39</v>
      </c>
      <c r="B14" s="67">
        <v>1672</v>
      </c>
      <c r="C14" s="67">
        <v>1664</v>
      </c>
      <c r="D14" s="67">
        <v>1667</v>
      </c>
      <c r="E14" s="189">
        <v>-1.1947431302270495E-3</v>
      </c>
      <c r="F14" s="189">
        <v>-1.1876484560570111E-2</v>
      </c>
      <c r="G14" s="189">
        <v>-8.9179548156955724E-3</v>
      </c>
      <c r="H14" s="70">
        <v>1.0786516853932504E-2</v>
      </c>
      <c r="I14" s="70">
        <v>4.3322378249177618E-3</v>
      </c>
      <c r="J14" s="190">
        <v>3.8846556103391272E-3</v>
      </c>
    </row>
    <row r="15" spans="1:10" ht="15.75" thickBot="1" x14ac:dyDescent="0.3">
      <c r="A15" s="191" t="s">
        <v>50</v>
      </c>
      <c r="B15" s="76">
        <v>208015</v>
      </c>
      <c r="C15" s="76">
        <v>208659</v>
      </c>
      <c r="D15" s="76">
        <v>208627</v>
      </c>
      <c r="E15" s="192">
        <v>2.339368296762756E-2</v>
      </c>
      <c r="F15" s="192">
        <v>2.3626025912099058E-2</v>
      </c>
      <c r="G15" s="192">
        <v>2.2005045680554502E-2</v>
      </c>
      <c r="H15" s="77">
        <v>2.8960343006183775E-2</v>
      </c>
      <c r="I15" s="77">
        <v>2.8583616164988168E-2</v>
      </c>
      <c r="J15" s="193">
        <v>2.6701784268316819E-2</v>
      </c>
    </row>
    <row r="16" spans="1:10" x14ac:dyDescent="0.25">
      <c r="A16" s="171" t="s">
        <v>25</v>
      </c>
      <c r="B16" s="172"/>
      <c r="C16" s="172"/>
      <c r="D16" s="172"/>
      <c r="E16" s="172"/>
      <c r="F16" s="172"/>
      <c r="G16" s="172"/>
      <c r="H16" s="172"/>
      <c r="I16" s="172"/>
      <c r="J16" s="172"/>
    </row>
  </sheetData>
  <mergeCells count="5">
    <mergeCell ref="A4:A6"/>
    <mergeCell ref="B4:D5"/>
    <mergeCell ref="E4:G5"/>
    <mergeCell ref="H4:J5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J17"/>
  <sheetViews>
    <sheetView zoomScale="130" zoomScaleNormal="130" workbookViewId="0"/>
  </sheetViews>
  <sheetFormatPr defaultRowHeight="15" x14ac:dyDescent="0.25"/>
  <cols>
    <col min="1" max="1" width="29.7109375" style="1" customWidth="1"/>
    <col min="2" max="16384" width="9.140625" style="1"/>
  </cols>
  <sheetData>
    <row r="1" spans="1:10" x14ac:dyDescent="0.25">
      <c r="A1" s="60" t="s">
        <v>0</v>
      </c>
      <c r="B1" s="30"/>
    </row>
    <row r="2" spans="1:10" x14ac:dyDescent="0.25">
      <c r="B2" s="30"/>
    </row>
    <row r="3" spans="1:10" x14ac:dyDescent="0.25">
      <c r="A3" s="471" t="s">
        <v>441</v>
      </c>
      <c r="B3" s="471"/>
      <c r="C3" s="471"/>
      <c r="D3" s="471"/>
      <c r="E3" s="471"/>
      <c r="F3" s="471"/>
      <c r="G3" s="471"/>
      <c r="H3" s="471"/>
      <c r="I3" s="471"/>
      <c r="J3" s="471"/>
    </row>
    <row r="4" spans="1:10" x14ac:dyDescent="0.25">
      <c r="A4" s="420" t="s">
        <v>237</v>
      </c>
      <c r="B4" s="421" t="s">
        <v>238</v>
      </c>
      <c r="C4" s="422"/>
      <c r="D4" s="423" t="s">
        <v>46</v>
      </c>
      <c r="E4" s="421" t="s">
        <v>239</v>
      </c>
      <c r="F4" s="422"/>
      <c r="G4" s="423"/>
      <c r="H4" s="421" t="s">
        <v>30</v>
      </c>
      <c r="I4" s="422"/>
      <c r="J4" s="427"/>
    </row>
    <row r="5" spans="1:10" ht="15.75" thickBot="1" x14ac:dyDescent="0.3">
      <c r="A5" s="420"/>
      <c r="B5" s="424"/>
      <c r="C5" s="425"/>
      <c r="D5" s="426"/>
      <c r="E5" s="424"/>
      <c r="F5" s="425"/>
      <c r="G5" s="426"/>
      <c r="H5" s="424"/>
      <c r="I5" s="425"/>
      <c r="J5" s="428"/>
    </row>
    <row r="6" spans="1:10" x14ac:dyDescent="0.25">
      <c r="A6" s="420"/>
      <c r="B6" s="61">
        <v>43617</v>
      </c>
      <c r="C6" s="61">
        <v>43647</v>
      </c>
      <c r="D6" s="61">
        <v>43678</v>
      </c>
      <c r="E6" s="61">
        <v>43617</v>
      </c>
      <c r="F6" s="61">
        <v>43647</v>
      </c>
      <c r="G6" s="61">
        <v>43678</v>
      </c>
      <c r="H6" s="61">
        <v>43617</v>
      </c>
      <c r="I6" s="61">
        <v>43647</v>
      </c>
      <c r="J6" s="61">
        <v>43678</v>
      </c>
    </row>
    <row r="7" spans="1:10" x14ac:dyDescent="0.25">
      <c r="A7" s="257" t="s">
        <v>240</v>
      </c>
      <c r="B7" s="258">
        <v>1E-4</v>
      </c>
      <c r="C7" s="258">
        <v>1.9E-3</v>
      </c>
      <c r="D7" s="258">
        <v>1.1000000000000001E-3</v>
      </c>
      <c r="E7" s="259">
        <v>0.01</v>
      </c>
      <c r="F7" s="259">
        <v>0.19</v>
      </c>
      <c r="G7" s="259">
        <v>0.11</v>
      </c>
      <c r="H7" s="258">
        <v>3.366413898801901E-2</v>
      </c>
      <c r="I7" s="258">
        <v>3.2221769014348478E-2</v>
      </c>
      <c r="J7" s="260">
        <v>3.4288072225266975E-2</v>
      </c>
    </row>
    <row r="8" spans="1:10" x14ac:dyDescent="0.25">
      <c r="A8" s="261" t="s">
        <v>241</v>
      </c>
      <c r="B8" s="262">
        <v>-2.5000000000000001E-3</v>
      </c>
      <c r="C8" s="262">
        <v>1E-4</v>
      </c>
      <c r="D8" s="262">
        <v>-3.4999999999999996E-3</v>
      </c>
      <c r="E8" s="263">
        <v>-6.2105249999999994E-2</v>
      </c>
      <c r="F8" s="263">
        <v>2.4778500000000002E-3</v>
      </c>
      <c r="G8" s="263">
        <v>-8.6581950000000005E-2</v>
      </c>
      <c r="H8" s="262">
        <v>3.9828986726132998E-2</v>
      </c>
      <c r="I8" s="262">
        <v>4.1182388490994759E-2</v>
      </c>
      <c r="J8" s="264">
        <v>4.1077915042420532E-2</v>
      </c>
    </row>
    <row r="9" spans="1:10" x14ac:dyDescent="0.25">
      <c r="A9" s="261" t="s">
        <v>242</v>
      </c>
      <c r="B9" s="262">
        <v>7.000000000000001E-4</v>
      </c>
      <c r="C9" s="262">
        <v>1.2E-2</v>
      </c>
      <c r="D9" s="262">
        <v>1.1899999999999999E-2</v>
      </c>
      <c r="E9" s="263">
        <v>1.1073230000000002E-2</v>
      </c>
      <c r="F9" s="263">
        <v>0.18991919999999998</v>
      </c>
      <c r="G9" s="263">
        <v>0.19024292000000001</v>
      </c>
      <c r="H9" s="262">
        <v>3.8393375798488227E-2</v>
      </c>
      <c r="I9" s="262">
        <v>3.4916383994553879E-2</v>
      </c>
      <c r="J9" s="264">
        <v>4.2644254245409519E-2</v>
      </c>
    </row>
    <row r="10" spans="1:10" x14ac:dyDescent="0.25">
      <c r="A10" s="261" t="s">
        <v>243</v>
      </c>
      <c r="B10" s="262">
        <v>2.0000000000000001E-4</v>
      </c>
      <c r="C10" s="262">
        <v>2.8999999999999998E-3</v>
      </c>
      <c r="D10" s="262">
        <v>5.6000000000000008E-3</v>
      </c>
      <c r="E10" s="263">
        <v>7.8212000000000008E-4</v>
      </c>
      <c r="F10" s="263">
        <v>1.1341899999999999E-2</v>
      </c>
      <c r="G10" s="263">
        <v>2.1925120000000003E-2</v>
      </c>
      <c r="H10" s="262">
        <v>3.4690359176638763E-2</v>
      </c>
      <c r="I10" s="262">
        <v>3.2836629061661515E-2</v>
      </c>
      <c r="J10" s="264">
        <v>3.2836629061661515E-2</v>
      </c>
    </row>
    <row r="11" spans="1:10" x14ac:dyDescent="0.25">
      <c r="A11" s="261" t="s">
        <v>244</v>
      </c>
      <c r="B11" s="262">
        <v>3.0000000000000001E-3</v>
      </c>
      <c r="C11" s="262">
        <v>-5.1999999999999998E-3</v>
      </c>
      <c r="D11" s="262">
        <v>2.3E-3</v>
      </c>
      <c r="E11" s="263">
        <v>1.6908900000000001E-2</v>
      </c>
      <c r="F11" s="263">
        <v>-2.9392999999999999E-2</v>
      </c>
      <c r="G11" s="263">
        <v>1.2911510000000001E-2</v>
      </c>
      <c r="H11" s="262">
        <v>3.8141011030958794E-3</v>
      </c>
      <c r="I11" s="262">
        <v>4.6219997760159615E-3</v>
      </c>
      <c r="J11" s="264">
        <v>5.023086511129371E-3</v>
      </c>
    </row>
    <row r="12" spans="1:10" x14ac:dyDescent="0.25">
      <c r="A12" s="261" t="s">
        <v>245</v>
      </c>
      <c r="B12" s="262">
        <v>-3.0999999999999999E-3</v>
      </c>
      <c r="C12" s="262">
        <v>-1.7000000000000001E-3</v>
      </c>
      <c r="D12" s="262">
        <v>-3.9000000000000003E-3</v>
      </c>
      <c r="E12" s="263">
        <v>-5.691073E-2</v>
      </c>
      <c r="F12" s="263">
        <v>-3.1108810000000001E-2</v>
      </c>
      <c r="G12" s="263">
        <v>-7.1107920000000005E-2</v>
      </c>
      <c r="H12" s="262">
        <v>2.4013902228385842E-2</v>
      </c>
      <c r="I12" s="262">
        <v>1.7288365603142175E-2</v>
      </c>
      <c r="J12" s="264">
        <v>2.5836141908574639E-2</v>
      </c>
    </row>
    <row r="13" spans="1:10" x14ac:dyDescent="0.25">
      <c r="A13" s="265" t="s">
        <v>246</v>
      </c>
      <c r="B13" s="262">
        <v>6.4000000000000003E-3</v>
      </c>
      <c r="C13" s="262">
        <v>-2E-3</v>
      </c>
      <c r="D13" s="262">
        <v>-2.9999999999999997E-4</v>
      </c>
      <c r="E13" s="263">
        <v>7.8052480000000007E-2</v>
      </c>
      <c r="F13" s="263">
        <v>-2.4545200000000003E-2</v>
      </c>
      <c r="G13" s="263">
        <v>-3.6671099999999995E-3</v>
      </c>
      <c r="H13" s="262">
        <v>4.7569834964859448E-2</v>
      </c>
      <c r="I13" s="262">
        <v>4.4743374932477042E-2</v>
      </c>
      <c r="J13" s="264">
        <v>3.8923656540333029E-2</v>
      </c>
    </row>
    <row r="14" spans="1:10" x14ac:dyDescent="0.25">
      <c r="A14" s="265" t="s">
        <v>247</v>
      </c>
      <c r="B14" s="262">
        <v>1.5E-3</v>
      </c>
      <c r="C14" s="262">
        <v>4.4000000000000003E-3</v>
      </c>
      <c r="D14" s="262">
        <v>3.0999999999999999E-3</v>
      </c>
      <c r="E14" s="263">
        <v>1.6192049999999999E-2</v>
      </c>
      <c r="F14" s="263">
        <v>4.7565759999999999E-2</v>
      </c>
      <c r="G14" s="263">
        <v>3.3592219999999999E-2</v>
      </c>
      <c r="H14" s="262">
        <v>3.4318220202289806E-2</v>
      </c>
      <c r="I14" s="262">
        <v>3.5658678467929361E-2</v>
      </c>
      <c r="J14" s="264">
        <v>3.5142706627321774E-2</v>
      </c>
    </row>
    <row r="15" spans="1:10" x14ac:dyDescent="0.25">
      <c r="A15" s="265" t="s">
        <v>248</v>
      </c>
      <c r="B15" s="262">
        <v>1.4000000000000002E-3</v>
      </c>
      <c r="C15" s="262">
        <v>4.0000000000000002E-4</v>
      </c>
      <c r="D15" s="262">
        <v>1.6000000000000001E-3</v>
      </c>
      <c r="E15" s="263">
        <v>7.0172200000000011E-3</v>
      </c>
      <c r="F15" s="263">
        <v>2.0076400000000002E-3</v>
      </c>
      <c r="G15" s="263">
        <v>8.0179199999999996E-3</v>
      </c>
      <c r="H15" s="262">
        <v>4.9144709811804743E-2</v>
      </c>
      <c r="I15" s="262">
        <v>5.0404691448888705E-2</v>
      </c>
      <c r="J15" s="264">
        <v>4.9461684743348444E-2</v>
      </c>
    </row>
    <row r="16" spans="1:10" ht="15.75" thickBot="1" x14ac:dyDescent="0.3">
      <c r="A16" s="266" t="s">
        <v>249</v>
      </c>
      <c r="B16" s="267">
        <v>-2.0000000000000001E-4</v>
      </c>
      <c r="C16" s="267">
        <v>5.6999999999999993E-3</v>
      </c>
      <c r="D16" s="268">
        <v>8.9999999999999998E-4</v>
      </c>
      <c r="E16" s="269">
        <v>-6.8619999999999998E-4</v>
      </c>
      <c r="F16" s="269">
        <v>1.9550429999999997E-2</v>
      </c>
      <c r="G16" s="270">
        <v>3.0984299999999997E-3</v>
      </c>
      <c r="H16" s="267">
        <v>-2.0014879291628818E-3</v>
      </c>
      <c r="I16" s="267">
        <v>2.8847957530386825E-3</v>
      </c>
      <c r="J16" s="268">
        <v>3.4863461653664718E-3</v>
      </c>
    </row>
    <row r="17" spans="1:10" x14ac:dyDescent="0.25">
      <c r="A17" s="186" t="s">
        <v>25</v>
      </c>
      <c r="B17" s="139"/>
      <c r="C17" s="139"/>
      <c r="D17" s="139"/>
      <c r="E17" s="139"/>
      <c r="F17" s="139"/>
      <c r="G17" s="139"/>
      <c r="H17" s="139"/>
      <c r="I17" s="139"/>
      <c r="J17" s="139"/>
    </row>
  </sheetData>
  <mergeCells count="5">
    <mergeCell ref="A4:A6"/>
    <mergeCell ref="B4:D5"/>
    <mergeCell ref="E4:G5"/>
    <mergeCell ref="H4:J5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P14"/>
  <sheetViews>
    <sheetView showGridLines="0" zoomScale="130" zoomScaleNormal="130" workbookViewId="0"/>
  </sheetViews>
  <sheetFormatPr defaultRowHeight="15" x14ac:dyDescent="0.25"/>
  <cols>
    <col min="1" max="1" width="43.28515625" customWidth="1"/>
    <col min="2" max="2" width="8.7109375" customWidth="1"/>
    <col min="3" max="4" width="7.28515625" customWidth="1"/>
    <col min="5" max="5" width="8.7109375" customWidth="1"/>
    <col min="6" max="7" width="7.28515625" customWidth="1"/>
    <col min="8" max="8" width="8.7109375" customWidth="1"/>
    <col min="9" max="10" width="7.28515625" customWidth="1"/>
    <col min="11" max="11" width="8.7109375" customWidth="1"/>
    <col min="12" max="13" width="7.28515625" customWidth="1"/>
    <col min="15" max="15" width="22.42578125" customWidth="1"/>
    <col min="16" max="27" width="5.85546875" bestFit="1" customWidth="1"/>
  </cols>
  <sheetData>
    <row r="1" spans="1:16" x14ac:dyDescent="0.25">
      <c r="A1" s="60" t="s">
        <v>0</v>
      </c>
      <c r="B1" s="205"/>
    </row>
    <row r="3" spans="1:16" x14ac:dyDescent="0.25">
      <c r="A3" s="472" t="s">
        <v>415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</row>
    <row r="4" spans="1:16" ht="24" customHeight="1" x14ac:dyDescent="0.25">
      <c r="A4" s="206"/>
      <c r="B4" s="429" t="s">
        <v>255</v>
      </c>
      <c r="C4" s="430"/>
      <c r="D4" s="430"/>
      <c r="E4" s="429" t="s">
        <v>256</v>
      </c>
      <c r="F4" s="430"/>
      <c r="G4" s="430"/>
      <c r="H4" s="429" t="s">
        <v>257</v>
      </c>
      <c r="I4" s="430"/>
      <c r="J4" s="430"/>
      <c r="K4" s="429" t="s">
        <v>258</v>
      </c>
      <c r="L4" s="430"/>
      <c r="M4" s="430"/>
    </row>
    <row r="5" spans="1:16" ht="27.75" customHeight="1" x14ac:dyDescent="0.25">
      <c r="A5" s="207"/>
      <c r="B5" s="208" t="s">
        <v>57</v>
      </c>
      <c r="C5" s="209" t="s">
        <v>58</v>
      </c>
      <c r="D5" s="209" t="s">
        <v>59</v>
      </c>
      <c r="E5" s="208" t="s">
        <v>57</v>
      </c>
      <c r="F5" s="209" t="s">
        <v>58</v>
      </c>
      <c r="G5" s="209" t="s">
        <v>59</v>
      </c>
      <c r="H5" s="208" t="s">
        <v>57</v>
      </c>
      <c r="I5" s="209" t="s">
        <v>58</v>
      </c>
      <c r="J5" s="209" t="s">
        <v>59</v>
      </c>
      <c r="K5" s="208" t="s">
        <v>57</v>
      </c>
      <c r="L5" s="209" t="s">
        <v>58</v>
      </c>
      <c r="M5" s="209" t="s">
        <v>59</v>
      </c>
    </row>
    <row r="6" spans="1:16" x14ac:dyDescent="0.25">
      <c r="A6" s="210" t="s">
        <v>259</v>
      </c>
      <c r="B6" s="211">
        <v>753.13127152854452</v>
      </c>
      <c r="C6" s="212">
        <v>-6.0487369807042612E-2</v>
      </c>
      <c r="D6" s="213">
        <f>B6/$B$13</f>
        <v>0.20978835891716838</v>
      </c>
      <c r="E6" s="211">
        <v>772.79301724577533</v>
      </c>
      <c r="F6" s="212">
        <v>-1.4026538644519859E-2</v>
      </c>
      <c r="G6" s="213">
        <f>E6/$E$13</f>
        <v>0.20515811048888161</v>
      </c>
      <c r="H6" s="211">
        <v>856.83958353085234</v>
      </c>
      <c r="I6" s="212">
        <v>7.3902717534092943E-2</v>
      </c>
      <c r="J6" s="213">
        <f>H6/$H$13</f>
        <v>0.21887380110462107</v>
      </c>
      <c r="K6" s="211">
        <v>901.55238846906991</v>
      </c>
      <c r="L6" s="212">
        <v>1.1091490145976213E-2</v>
      </c>
      <c r="M6" s="213">
        <f>K6/$K$13</f>
        <v>0.219680897247233</v>
      </c>
    </row>
    <row r="7" spans="1:16" x14ac:dyDescent="0.25">
      <c r="A7" s="214" t="s">
        <v>260</v>
      </c>
      <c r="B7" s="215">
        <v>466.21532971150003</v>
      </c>
      <c r="C7" s="216">
        <v>-7.2859517331084755E-2</v>
      </c>
      <c r="D7" s="217">
        <f t="shared" ref="D7:D12" si="0">B7/$B$13</f>
        <v>0.12986653538326112</v>
      </c>
      <c r="E7" s="215">
        <v>484.08617845368997</v>
      </c>
      <c r="F7" s="216">
        <v>-2.3189829699379327E-3</v>
      </c>
      <c r="G7" s="217">
        <f t="shared" ref="G7:G12" si="1">E7/$E$13</f>
        <v>0.12851333212002505</v>
      </c>
      <c r="H7" s="215">
        <v>540.71177859698992</v>
      </c>
      <c r="I7" s="216">
        <v>8.2051092378739421E-2</v>
      </c>
      <c r="J7" s="217">
        <f t="shared" ref="J7:J12" si="2">H7/$H$13</f>
        <v>0.13812111923666995</v>
      </c>
      <c r="K7" s="215">
        <v>564.26167416233</v>
      </c>
      <c r="L7" s="216">
        <v>2.7729222842114432E-3</v>
      </c>
      <c r="M7" s="217">
        <f t="shared" ref="M7:M12" si="3">K7/$K$13</f>
        <v>0.13749340853358427</v>
      </c>
    </row>
    <row r="8" spans="1:16" x14ac:dyDescent="0.25">
      <c r="A8" s="214" t="s">
        <v>261</v>
      </c>
      <c r="B8" s="215">
        <v>-1.0469309000000001E-2</v>
      </c>
      <c r="C8" s="216" t="s">
        <v>60</v>
      </c>
      <c r="D8" s="217">
        <f t="shared" si="0"/>
        <v>-2.9162766666813378E-6</v>
      </c>
      <c r="E8" s="215">
        <v>-1.7391150941707099E-2</v>
      </c>
      <c r="F8" s="216" t="s">
        <v>60</v>
      </c>
      <c r="G8" s="217">
        <f t="shared" si="1"/>
        <v>-4.6169356953348781E-6</v>
      </c>
      <c r="H8" s="215">
        <v>-1.63447258452146E-3</v>
      </c>
      <c r="I8" s="216" t="s">
        <v>60</v>
      </c>
      <c r="J8" s="217">
        <f t="shared" si="2"/>
        <v>-4.1751482337139796E-7</v>
      </c>
      <c r="K8" s="215">
        <v>-4.7800034300000002E-2</v>
      </c>
      <c r="L8" s="216" t="s">
        <v>60</v>
      </c>
      <c r="M8" s="217">
        <f t="shared" si="3"/>
        <v>-1.1647414568224805E-5</v>
      </c>
    </row>
    <row r="9" spans="1:16" x14ac:dyDescent="0.25">
      <c r="A9" s="214" t="s">
        <v>262</v>
      </c>
      <c r="B9" s="215">
        <v>198.28828161091002</v>
      </c>
      <c r="C9" s="216">
        <v>-6.7911028153850639E-2</v>
      </c>
      <c r="D9" s="217">
        <f t="shared" si="0"/>
        <v>5.5234160051846309E-2</v>
      </c>
      <c r="E9" s="215">
        <v>204.40745233721</v>
      </c>
      <c r="F9" s="216">
        <v>-8.9622685856335371E-3</v>
      </c>
      <c r="G9" s="217">
        <f t="shared" si="1"/>
        <v>5.4265302293759025E-2</v>
      </c>
      <c r="H9" s="215">
        <v>212.36246907029999</v>
      </c>
      <c r="I9" s="216">
        <v>6.1136029178627815E-3</v>
      </c>
      <c r="J9" s="217">
        <f t="shared" si="2"/>
        <v>5.4246537754293014E-2</v>
      </c>
      <c r="K9" s="215">
        <v>226.86881204001995</v>
      </c>
      <c r="L9" s="216">
        <v>2.6640673371631562E-2</v>
      </c>
      <c r="M9" s="217">
        <f t="shared" si="3"/>
        <v>5.5281029504005673E-2</v>
      </c>
    </row>
    <row r="10" spans="1:16" x14ac:dyDescent="0.25">
      <c r="A10" s="214" t="s">
        <v>263</v>
      </c>
      <c r="B10" s="215">
        <v>88.638129515134466</v>
      </c>
      <c r="C10" s="216">
        <v>3.0093721277742125E-2</v>
      </c>
      <c r="D10" s="217">
        <f t="shared" si="0"/>
        <v>2.469057975872763E-2</v>
      </c>
      <c r="E10" s="215">
        <v>84.316777605817009</v>
      </c>
      <c r="F10" s="216">
        <v>-8.6810014870376428E-2</v>
      </c>
      <c r="G10" s="217">
        <f t="shared" si="1"/>
        <v>2.2384093010792833E-2</v>
      </c>
      <c r="H10" s="215">
        <v>103.76697033614698</v>
      </c>
      <c r="I10" s="216">
        <v>0.19121525022713737</v>
      </c>
      <c r="J10" s="217">
        <f t="shared" si="2"/>
        <v>2.650656162848149E-2</v>
      </c>
      <c r="K10" s="215">
        <v>110.46970230101999</v>
      </c>
      <c r="L10" s="216">
        <v>2.3078777248702664E-2</v>
      </c>
      <c r="M10" s="217">
        <f t="shared" si="3"/>
        <v>2.6918106624211301E-2</v>
      </c>
      <c r="P10" s="203"/>
    </row>
    <row r="11" spans="1:16" x14ac:dyDescent="0.25">
      <c r="A11" s="218" t="s">
        <v>264</v>
      </c>
      <c r="B11" s="219">
        <v>121.2792637341168</v>
      </c>
      <c r="C11" s="220">
        <v>-9.3307053607367352E-2</v>
      </c>
      <c r="D11" s="221">
        <f t="shared" si="0"/>
        <v>3.3782925595194198E-2</v>
      </c>
      <c r="E11" s="219">
        <v>135.98914451452484</v>
      </c>
      <c r="F11" s="220">
        <v>7.7794274153126564E-2</v>
      </c>
      <c r="G11" s="221">
        <f t="shared" si="1"/>
        <v>3.6101873739791339E-2</v>
      </c>
      <c r="H11" s="219">
        <v>149.36758283301381</v>
      </c>
      <c r="I11" s="220">
        <v>6.3876572347398408E-2</v>
      </c>
      <c r="J11" s="221">
        <f t="shared" si="2"/>
        <v>3.8154925665025499E-2</v>
      </c>
      <c r="K11" s="219">
        <v>162.7481442034223</v>
      </c>
      <c r="L11" s="220">
        <v>4.7320337810037971E-2</v>
      </c>
      <c r="M11" s="221">
        <f t="shared" si="3"/>
        <v>3.9656772918811319E-2</v>
      </c>
    </row>
    <row r="12" spans="1:16" x14ac:dyDescent="0.25">
      <c r="A12" s="222" t="s">
        <v>61</v>
      </c>
      <c r="B12" s="223">
        <v>631.85200779442766</v>
      </c>
      <c r="C12" s="224">
        <v>-5.3918260834095455E-2</v>
      </c>
      <c r="D12" s="225">
        <f t="shared" si="0"/>
        <v>0.17600543332197416</v>
      </c>
      <c r="E12" s="223">
        <v>636.80387273125052</v>
      </c>
      <c r="F12" s="224">
        <v>-3.1640002954537394E-2</v>
      </c>
      <c r="G12" s="225">
        <f t="shared" si="1"/>
        <v>0.16905623674909026</v>
      </c>
      <c r="H12" s="223">
        <v>707.47200069783855</v>
      </c>
      <c r="I12" s="224">
        <v>7.604332320572782E-2</v>
      </c>
      <c r="J12" s="225">
        <f t="shared" si="2"/>
        <v>0.18071887543959558</v>
      </c>
      <c r="K12" s="223">
        <v>738.80424426564764</v>
      </c>
      <c r="L12" s="224">
        <v>3.4440041315451086E-3</v>
      </c>
      <c r="M12" s="225">
        <f t="shared" si="3"/>
        <v>0.18002412432842169</v>
      </c>
      <c r="O12" s="203"/>
    </row>
    <row r="13" spans="1:16" ht="15.75" thickBot="1" x14ac:dyDescent="0.3">
      <c r="A13" s="226" t="s">
        <v>62</v>
      </c>
      <c r="B13" s="431">
        <v>3589.9573999999998</v>
      </c>
      <c r="C13" s="432"/>
      <c r="D13" s="433"/>
      <c r="E13" s="431">
        <v>3766.8167999999996</v>
      </c>
      <c r="F13" s="432"/>
      <c r="G13" s="433"/>
      <c r="H13" s="431">
        <v>3914.7653999999998</v>
      </c>
      <c r="I13" s="432"/>
      <c r="J13" s="433"/>
      <c r="K13" s="431">
        <v>4103.9179999999997</v>
      </c>
      <c r="L13" s="432"/>
      <c r="M13" s="433"/>
    </row>
    <row r="14" spans="1:16" s="204" customFormat="1" x14ac:dyDescent="0.25">
      <c r="A14" s="228" t="s">
        <v>63</v>
      </c>
      <c r="B14" s="229"/>
      <c r="C14" s="229"/>
      <c r="D14" s="230"/>
      <c r="E14" s="229"/>
      <c r="F14" s="229"/>
      <c r="G14" s="230"/>
      <c r="H14" s="229"/>
      <c r="I14" s="229"/>
      <c r="J14" s="230"/>
      <c r="K14" s="229"/>
      <c r="L14" s="229"/>
      <c r="M14" s="230"/>
    </row>
  </sheetData>
  <mergeCells count="9">
    <mergeCell ref="A3:M3"/>
    <mergeCell ref="B4:D4"/>
    <mergeCell ref="E4:G4"/>
    <mergeCell ref="H4:J4"/>
    <mergeCell ref="K4:M4"/>
    <mergeCell ref="B13:D13"/>
    <mergeCell ref="E13:G13"/>
    <mergeCell ref="H13:J13"/>
    <mergeCell ref="K13:M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O14"/>
  <sheetViews>
    <sheetView showGridLines="0" zoomScale="130" zoomScaleNormal="130" workbookViewId="0"/>
  </sheetViews>
  <sheetFormatPr defaultRowHeight="15" x14ac:dyDescent="0.25"/>
  <cols>
    <col min="1" max="1" width="43.28515625" customWidth="1"/>
    <col min="2" max="2" width="8.7109375" customWidth="1"/>
    <col min="3" max="4" width="7.28515625" customWidth="1"/>
    <col min="5" max="5" width="8.7109375" customWidth="1"/>
    <col min="6" max="7" width="7.28515625" customWidth="1"/>
    <col min="8" max="8" width="8.7109375" customWidth="1"/>
    <col min="9" max="10" width="7.28515625" customWidth="1"/>
    <col min="11" max="11" width="8.7109375" customWidth="1"/>
    <col min="12" max="13" width="7.28515625" customWidth="1"/>
  </cols>
  <sheetData>
    <row r="1" spans="1:15" x14ac:dyDescent="0.25">
      <c r="A1" s="60" t="s">
        <v>0</v>
      </c>
      <c r="B1" s="205"/>
    </row>
    <row r="3" spans="1:15" x14ac:dyDescent="0.25">
      <c r="A3" s="473" t="s">
        <v>414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</row>
    <row r="4" spans="1:15" ht="29.25" customHeight="1" x14ac:dyDescent="0.25">
      <c r="A4" s="206"/>
      <c r="B4" s="429" t="s">
        <v>255</v>
      </c>
      <c r="C4" s="430"/>
      <c r="D4" s="430"/>
      <c r="E4" s="429" t="s">
        <v>256</v>
      </c>
      <c r="F4" s="430"/>
      <c r="G4" s="430"/>
      <c r="H4" s="429" t="s">
        <v>257</v>
      </c>
      <c r="I4" s="430"/>
      <c r="J4" s="430"/>
      <c r="K4" s="429" t="s">
        <v>258</v>
      </c>
      <c r="L4" s="430"/>
      <c r="M4" s="430"/>
    </row>
    <row r="5" spans="1:15" ht="24" x14ac:dyDescent="0.25">
      <c r="A5" s="207"/>
      <c r="B5" s="208" t="s">
        <v>57</v>
      </c>
      <c r="C5" s="209" t="s">
        <v>58</v>
      </c>
      <c r="D5" s="209" t="s">
        <v>59</v>
      </c>
      <c r="E5" s="208" t="s">
        <v>57</v>
      </c>
      <c r="F5" s="209" t="s">
        <v>58</v>
      </c>
      <c r="G5" s="209" t="s">
        <v>59</v>
      </c>
      <c r="H5" s="208" t="s">
        <v>57</v>
      </c>
      <c r="I5" s="209" t="s">
        <v>58</v>
      </c>
      <c r="J5" s="209" t="s">
        <v>59</v>
      </c>
      <c r="K5" s="208" t="s">
        <v>57</v>
      </c>
      <c r="L5" s="209" t="s">
        <v>58</v>
      </c>
      <c r="M5" s="209" t="s">
        <v>59</v>
      </c>
    </row>
    <row r="6" spans="1:15" x14ac:dyDescent="0.25">
      <c r="A6" s="210" t="s">
        <v>259</v>
      </c>
      <c r="B6" s="211">
        <v>742.03127152854449</v>
      </c>
      <c r="C6" s="212">
        <v>-6.5951211376836683E-2</v>
      </c>
      <c r="D6" s="213">
        <f t="shared" ref="D6:D12" si="0">B6/$B$13</f>
        <v>0.20669640022150251</v>
      </c>
      <c r="E6" s="211">
        <f>SUM(E7:E10)</f>
        <v>770.09301724577529</v>
      </c>
      <c r="F6" s="212">
        <v>-2.4946910717930093E-3</v>
      </c>
      <c r="G6" s="213">
        <f t="shared" ref="G6:G12" si="1">E6/$E$13</f>
        <v>0.20444132489952135</v>
      </c>
      <c r="H6" s="211">
        <f>SUM(H7:H10)</f>
        <v>848.53958353085238</v>
      </c>
      <c r="I6" s="212">
        <v>6.7257066936676768E-2</v>
      </c>
      <c r="J6" s="213">
        <f t="shared" ref="J6:J12" si="2">H6/$H$13</f>
        <v>0.21675362297083051</v>
      </c>
      <c r="K6" s="211">
        <v>891.86678846906989</v>
      </c>
      <c r="L6" s="212">
        <v>9.9847027111157338E-3</v>
      </c>
      <c r="M6" s="213">
        <f t="shared" ref="M6:M12" si="3">K6/$K$13</f>
        <v>0.21732081110516097</v>
      </c>
    </row>
    <row r="7" spans="1:15" x14ac:dyDescent="0.25">
      <c r="A7" s="214" t="s">
        <v>260</v>
      </c>
      <c r="B7" s="215">
        <v>466.21532971150003</v>
      </c>
      <c r="C7" s="216">
        <v>-7.2859517331084755E-2</v>
      </c>
      <c r="D7" s="217">
        <f t="shared" si="0"/>
        <v>0.12986653538326112</v>
      </c>
      <c r="E7" s="215">
        <v>484.08617845368997</v>
      </c>
      <c r="F7" s="216">
        <v>-2.3189829699381548E-3</v>
      </c>
      <c r="G7" s="217">
        <f t="shared" si="1"/>
        <v>0.12851333212002505</v>
      </c>
      <c r="H7" s="215">
        <v>540.71177859698992</v>
      </c>
      <c r="I7" s="216">
        <v>8.2051092378739643E-2</v>
      </c>
      <c r="J7" s="217">
        <f t="shared" si="2"/>
        <v>0.13812111923666995</v>
      </c>
      <c r="K7" s="215">
        <v>564.26167416233</v>
      </c>
      <c r="L7" s="216">
        <v>2.7729222842114432E-3</v>
      </c>
      <c r="M7" s="217">
        <f t="shared" si="3"/>
        <v>0.13749340853358427</v>
      </c>
    </row>
    <row r="8" spans="1:15" x14ac:dyDescent="0.25">
      <c r="A8" s="214" t="s">
        <v>261</v>
      </c>
      <c r="B8" s="215">
        <v>-1.0469309000000001E-2</v>
      </c>
      <c r="C8" s="216" t="s">
        <v>60</v>
      </c>
      <c r="D8" s="217">
        <f t="shared" si="0"/>
        <v>-2.9162766666813378E-6</v>
      </c>
      <c r="E8" s="215">
        <v>-1.7391150941707099E-2</v>
      </c>
      <c r="F8" s="216" t="s">
        <v>60</v>
      </c>
      <c r="G8" s="217">
        <f t="shared" si="1"/>
        <v>-4.6169356953348781E-6</v>
      </c>
      <c r="H8" s="215">
        <v>-1.63447258452146E-3</v>
      </c>
      <c r="I8" s="216" t="s">
        <v>60</v>
      </c>
      <c r="J8" s="217">
        <f t="shared" si="2"/>
        <v>-4.1751482337139796E-7</v>
      </c>
      <c r="K8" s="215">
        <v>-4.7800034300000002E-2</v>
      </c>
      <c r="L8" s="216" t="s">
        <v>60</v>
      </c>
      <c r="M8" s="217">
        <f t="shared" si="3"/>
        <v>-1.1647414568224805E-5</v>
      </c>
    </row>
    <row r="9" spans="1:15" x14ac:dyDescent="0.25">
      <c r="A9" s="214" t="s">
        <v>262</v>
      </c>
      <c r="B9" s="215">
        <v>198.28828161091002</v>
      </c>
      <c r="C9" s="216">
        <v>-6.7911028153850861E-2</v>
      </c>
      <c r="D9" s="217">
        <f t="shared" si="0"/>
        <v>5.5234160051846309E-2</v>
      </c>
      <c r="E9" s="215">
        <v>204.40745233721</v>
      </c>
      <c r="F9" s="216">
        <v>-8.9622685856336481E-3</v>
      </c>
      <c r="G9" s="217">
        <f t="shared" si="1"/>
        <v>5.4265302293759025E-2</v>
      </c>
      <c r="H9" s="215">
        <v>212.36246907029999</v>
      </c>
      <c r="I9" s="216">
        <v>6.1136029178630036E-3</v>
      </c>
      <c r="J9" s="217">
        <f t="shared" si="2"/>
        <v>5.4246537754293014E-2</v>
      </c>
      <c r="K9" s="215">
        <v>226.86881204001995</v>
      </c>
      <c r="L9" s="216">
        <v>2.6640673371631562E-2</v>
      </c>
      <c r="M9" s="217">
        <f t="shared" si="3"/>
        <v>5.5281029504005673E-2</v>
      </c>
    </row>
    <row r="10" spans="1:15" x14ac:dyDescent="0.25">
      <c r="A10" s="214" t="s">
        <v>263</v>
      </c>
      <c r="B10" s="215">
        <v>77.538129515134472</v>
      </c>
      <c r="C10" s="216">
        <v>-1.6509639134229981E-2</v>
      </c>
      <c r="D10" s="217">
        <f t="shared" si="0"/>
        <v>2.1598621063061773E-2</v>
      </c>
      <c r="E10" s="215">
        <v>81.616777605817006</v>
      </c>
      <c r="F10" s="216">
        <v>1.3082133408869767E-2</v>
      </c>
      <c r="G10" s="217">
        <f t="shared" si="1"/>
        <v>2.1667307421432604E-2</v>
      </c>
      <c r="H10" s="215">
        <v>95.466970336146986</v>
      </c>
      <c r="I10" s="216">
        <v>0.13238099885079846</v>
      </c>
      <c r="J10" s="217">
        <f t="shared" si="2"/>
        <v>2.4386383494690893E-2</v>
      </c>
      <c r="K10" s="215">
        <v>100.78410230101998</v>
      </c>
      <c r="L10" s="216">
        <v>1.4274696825439914E-2</v>
      </c>
      <c r="M10" s="217">
        <f t="shared" si="3"/>
        <v>2.4558020482139262E-2</v>
      </c>
      <c r="O10" s="203"/>
    </row>
    <row r="11" spans="1:15" x14ac:dyDescent="0.25">
      <c r="A11" s="218" t="s">
        <v>264</v>
      </c>
      <c r="B11" s="219">
        <v>121.2792637341168</v>
      </c>
      <c r="C11" s="220">
        <v>-9.3307053607367574E-2</v>
      </c>
      <c r="D11" s="221">
        <f t="shared" si="0"/>
        <v>3.3782925595194198E-2</v>
      </c>
      <c r="E11" s="219">
        <v>135.98914451452484</v>
      </c>
      <c r="F11" s="220">
        <v>7.7794274153126564E-2</v>
      </c>
      <c r="G11" s="221">
        <f t="shared" si="1"/>
        <v>3.6101873739791339E-2</v>
      </c>
      <c r="H11" s="219">
        <v>149.36758283301381</v>
      </c>
      <c r="I11" s="220">
        <v>6.3876572347398408E-2</v>
      </c>
      <c r="J11" s="221">
        <f t="shared" si="2"/>
        <v>3.8154925665025499E-2</v>
      </c>
      <c r="K11" s="219">
        <v>162.7481442034223</v>
      </c>
      <c r="L11" s="220">
        <v>4.7320337810037971E-2</v>
      </c>
      <c r="M11" s="221">
        <f t="shared" si="3"/>
        <v>3.9656772918811319E-2</v>
      </c>
    </row>
    <row r="12" spans="1:15" x14ac:dyDescent="0.25">
      <c r="A12" s="486" t="s">
        <v>61</v>
      </c>
      <c r="B12" s="487">
        <f>B6-B11</f>
        <v>620.75200779442775</v>
      </c>
      <c r="C12" s="488">
        <v>-6.0414255461871291E-2</v>
      </c>
      <c r="D12" s="489">
        <f t="shared" si="0"/>
        <v>0.17291347462630832</v>
      </c>
      <c r="E12" s="487">
        <f>E6-E11</f>
        <v>634.10387273125048</v>
      </c>
      <c r="F12" s="488">
        <v>-1.8176662352783257E-2</v>
      </c>
      <c r="G12" s="489">
        <f t="shared" si="1"/>
        <v>0.16833945115973004</v>
      </c>
      <c r="H12" s="487">
        <f>H6-H11</f>
        <v>699.1720006978386</v>
      </c>
      <c r="I12" s="488">
        <v>6.7981882583034503E-2</v>
      </c>
      <c r="J12" s="489">
        <f t="shared" si="2"/>
        <v>0.17859869730580499</v>
      </c>
      <c r="K12" s="487">
        <f>K6-K11</f>
        <v>729.11864426564762</v>
      </c>
      <c r="L12" s="488">
        <v>2.0102990082733196E-3</v>
      </c>
      <c r="M12" s="489">
        <f t="shared" si="3"/>
        <v>0.17766403818634965</v>
      </c>
    </row>
    <row r="13" spans="1:15" ht="15.75" thickBot="1" x14ac:dyDescent="0.3">
      <c r="A13" s="482" t="s">
        <v>62</v>
      </c>
      <c r="B13" s="483">
        <v>3589.9573999999998</v>
      </c>
      <c r="C13" s="484"/>
      <c r="D13" s="485"/>
      <c r="E13" s="483">
        <v>3766.8167999999996</v>
      </c>
      <c r="F13" s="484"/>
      <c r="G13" s="485"/>
      <c r="H13" s="483">
        <v>3914.7653999999998</v>
      </c>
      <c r="I13" s="484"/>
      <c r="J13" s="485"/>
      <c r="K13" s="483">
        <v>4103.9179999999997</v>
      </c>
      <c r="L13" s="484"/>
      <c r="M13" s="485"/>
    </row>
    <row r="14" spans="1:15" x14ac:dyDescent="0.25">
      <c r="A14" s="232" t="s">
        <v>63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</row>
  </sheetData>
  <mergeCells count="9">
    <mergeCell ref="A3:M3"/>
    <mergeCell ref="B4:D4"/>
    <mergeCell ref="E4:G4"/>
    <mergeCell ref="H4:J4"/>
    <mergeCell ref="K4:M4"/>
    <mergeCell ref="B13:D13"/>
    <mergeCell ref="E13:G13"/>
    <mergeCell ref="H13:J13"/>
    <mergeCell ref="K13:M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BBD3"/>
  </sheetPr>
  <dimension ref="A1:M23"/>
  <sheetViews>
    <sheetView showGridLines="0" zoomScale="130" zoomScaleNormal="130" workbookViewId="0"/>
  </sheetViews>
  <sheetFormatPr defaultRowHeight="15" x14ac:dyDescent="0.25"/>
  <cols>
    <col min="1" max="1" width="38.7109375" customWidth="1"/>
    <col min="2" max="2" width="8.7109375" customWidth="1"/>
    <col min="3" max="3" width="7.28515625" customWidth="1"/>
    <col min="4" max="4" width="8.42578125" customWidth="1"/>
    <col min="5" max="6" width="8.7109375" customWidth="1"/>
    <col min="7" max="7" width="7.28515625" customWidth="1"/>
    <col min="8" max="8" width="8.7109375" customWidth="1"/>
    <col min="9" max="10" width="7.28515625" customWidth="1"/>
    <col min="11" max="11" width="8.7109375" customWidth="1"/>
    <col min="12" max="13" width="7.28515625" customWidth="1"/>
    <col min="15" max="15" width="22.85546875" customWidth="1"/>
  </cols>
  <sheetData>
    <row r="1" spans="1:13" x14ac:dyDescent="0.25">
      <c r="A1" s="60" t="s">
        <v>0</v>
      </c>
      <c r="B1" s="205"/>
    </row>
    <row r="3" spans="1:13" x14ac:dyDescent="0.25">
      <c r="A3" s="472" t="s">
        <v>413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</row>
    <row r="4" spans="1:13" ht="24" customHeight="1" x14ac:dyDescent="0.25">
      <c r="A4" s="206"/>
      <c r="B4" s="429" t="s">
        <v>255</v>
      </c>
      <c r="C4" s="430"/>
      <c r="D4" s="430"/>
      <c r="E4" s="429" t="s">
        <v>256</v>
      </c>
      <c r="F4" s="430"/>
      <c r="G4" s="430"/>
      <c r="H4" s="429" t="s">
        <v>257</v>
      </c>
      <c r="I4" s="430"/>
      <c r="J4" s="430"/>
      <c r="K4" s="429" t="s">
        <v>258</v>
      </c>
      <c r="L4" s="430"/>
      <c r="M4" s="430"/>
    </row>
    <row r="5" spans="1:13" ht="27.75" customHeight="1" x14ac:dyDescent="0.25">
      <c r="A5" s="207"/>
      <c r="B5" s="208" t="s">
        <v>57</v>
      </c>
      <c r="C5" s="209" t="s">
        <v>58</v>
      </c>
      <c r="D5" s="209" t="s">
        <v>59</v>
      </c>
      <c r="E5" s="208" t="s">
        <v>57</v>
      </c>
      <c r="F5" s="209" t="s">
        <v>58</v>
      </c>
      <c r="G5" s="209" t="s">
        <v>59</v>
      </c>
      <c r="H5" s="208" t="s">
        <v>57</v>
      </c>
      <c r="I5" s="209" t="s">
        <v>58</v>
      </c>
      <c r="J5" s="209" t="s">
        <v>59</v>
      </c>
      <c r="K5" s="208" t="s">
        <v>57</v>
      </c>
      <c r="L5" s="209" t="s">
        <v>58</v>
      </c>
      <c r="M5" s="209" t="s">
        <v>59</v>
      </c>
    </row>
    <row r="6" spans="1:13" x14ac:dyDescent="0.25">
      <c r="A6" s="210" t="s">
        <v>64</v>
      </c>
      <c r="B6" s="211">
        <v>687.54483405045039</v>
      </c>
      <c r="C6" s="212">
        <v>1.0223192028366412E-2</v>
      </c>
      <c r="D6" s="213">
        <f>B6/$B$18</f>
        <v>0.19151893948670545</v>
      </c>
      <c r="E6" s="211">
        <v>713.43713570461421</v>
      </c>
      <c r="F6" s="212">
        <v>-2.5063814175270149E-3</v>
      </c>
      <c r="G6" s="213">
        <f>E6/$E$18</f>
        <v>0.18940053992129754</v>
      </c>
      <c r="H6" s="211">
        <v>750.57442051549322</v>
      </c>
      <c r="I6" s="212">
        <v>1.8797115295117184E-2</v>
      </c>
      <c r="J6" s="213">
        <f>H6/$H$18</f>
        <v>0.19172909327222859</v>
      </c>
      <c r="K6" s="211">
        <v>774.0531623311108</v>
      </c>
      <c r="L6" s="212">
        <v>-9.0102171589711011E-3</v>
      </c>
      <c r="M6" s="213">
        <f>K6/$K$18</f>
        <v>0.18861321360005509</v>
      </c>
    </row>
    <row r="7" spans="1:13" x14ac:dyDescent="0.25">
      <c r="A7" s="214" t="s">
        <v>65</v>
      </c>
      <c r="B7" s="215">
        <v>270.54837585559</v>
      </c>
      <c r="C7" s="216">
        <v>5.6946534845210062E-2</v>
      </c>
      <c r="D7" s="217">
        <f>B7/$B$18</f>
        <v>7.5362558858105111E-2</v>
      </c>
      <c r="E7" s="215">
        <v>300.79146513184003</v>
      </c>
      <c r="F7" s="216">
        <v>6.9117763132706012E-2</v>
      </c>
      <c r="G7" s="217">
        <f>E7/$E$18</f>
        <v>7.9852958373722888E-2</v>
      </c>
      <c r="H7" s="215">
        <v>317.98602779955002</v>
      </c>
      <c r="I7" s="216">
        <v>2.3925529955494573E-2</v>
      </c>
      <c r="J7" s="217">
        <f>H7/$H$18</f>
        <v>8.1227352167654809E-2</v>
      </c>
      <c r="K7" s="215">
        <v>337.97662765710004</v>
      </c>
      <c r="L7" s="216">
        <v>2.1294470648682173E-2</v>
      </c>
      <c r="M7" s="217">
        <f>K7/$K$18</f>
        <v>8.2354624935756529E-2</v>
      </c>
    </row>
    <row r="8" spans="1:13" x14ac:dyDescent="0.25">
      <c r="A8" s="214" t="s">
        <v>66</v>
      </c>
      <c r="B8" s="215">
        <v>142.50863285111998</v>
      </c>
      <c r="C8" s="216">
        <v>-3.1399671444808486E-2</v>
      </c>
      <c r="D8" s="217">
        <f>B8/$B$18</f>
        <v>3.9696469058691335E-2</v>
      </c>
      <c r="E8" s="215">
        <v>164.33504338575997</v>
      </c>
      <c r="F8" s="216">
        <v>0.10886320972669439</v>
      </c>
      <c r="G8" s="217">
        <f>E8/$E$18</f>
        <v>4.3627033676222317E-2</v>
      </c>
      <c r="H8" s="215">
        <v>170.86168228531</v>
      </c>
      <c r="I8" s="216">
        <v>6.7265970250458551E-3</v>
      </c>
      <c r="J8" s="217">
        <f>H8/$H$18</f>
        <v>4.3645446106504879E-2</v>
      </c>
      <c r="K8" s="215">
        <v>179.94241941014999</v>
      </c>
      <c r="L8" s="216">
        <v>1.2227476569797613E-2</v>
      </c>
      <c r="M8" s="217">
        <f>K8/$K$18</f>
        <v>4.3846494839845727E-2</v>
      </c>
    </row>
    <row r="9" spans="1:13" x14ac:dyDescent="0.25">
      <c r="A9" s="214" t="s">
        <v>67</v>
      </c>
      <c r="B9" s="215">
        <v>34.216131264209999</v>
      </c>
      <c r="C9" s="216">
        <v>0.18553902055862515</v>
      </c>
      <c r="D9" s="217">
        <f>B9/$B$18</f>
        <v>9.5310688823800529E-3</v>
      </c>
      <c r="E9" s="215">
        <v>32.518039817830001</v>
      </c>
      <c r="F9" s="216">
        <v>-8.791865560849832E-2</v>
      </c>
      <c r="G9" s="217">
        <f>E9/$E$18</f>
        <v>8.6327638280231742E-3</v>
      </c>
      <c r="H9" s="215">
        <v>31.825662079540002</v>
      </c>
      <c r="I9" s="216">
        <v>-5.1835619046974313E-2</v>
      </c>
      <c r="J9" s="217">
        <f>H9/$H$18</f>
        <v>8.1296473294517231E-3</v>
      </c>
      <c r="K9" s="215">
        <v>32.745496425540004</v>
      </c>
      <c r="L9" s="216">
        <v>-1.0848502584820952E-2</v>
      </c>
      <c r="M9" s="217">
        <f>K9/$K$18</f>
        <v>7.9790815570730238E-3</v>
      </c>
    </row>
    <row r="10" spans="1:13" x14ac:dyDescent="0.25">
      <c r="A10" s="214" t="s">
        <v>68</v>
      </c>
      <c r="B10" s="215">
        <v>28.397868149459999</v>
      </c>
      <c r="C10" s="216">
        <v>4.6832714818880516E-2</v>
      </c>
      <c r="D10" s="217">
        <f>B10/$B$18</f>
        <v>7.9103635462248103E-3</v>
      </c>
      <c r="E10" s="215">
        <v>31.23144450917</v>
      </c>
      <c r="F10" s="216">
        <v>5.7490235875044871E-2</v>
      </c>
      <c r="G10" s="217">
        <f>E10/$E$18</f>
        <v>8.2912034663246703E-3</v>
      </c>
      <c r="H10" s="215">
        <v>32.617714226410001</v>
      </c>
      <c r="I10" s="216">
        <v>1.1439533629088894E-2</v>
      </c>
      <c r="J10" s="217">
        <f>H10/$H$18</f>
        <v>8.3319716237427663E-3</v>
      </c>
      <c r="K10" s="215">
        <v>34.666036629030003</v>
      </c>
      <c r="L10" s="216">
        <v>2.1292882720640449E-2</v>
      </c>
      <c r="M10" s="217">
        <f>K10/$K$18</f>
        <v>8.4470587933360274E-3</v>
      </c>
    </row>
    <row r="11" spans="1:13" x14ac:dyDescent="0.25">
      <c r="A11" s="214" t="s">
        <v>84</v>
      </c>
      <c r="B11" s="215">
        <v>12.414529999999999</v>
      </c>
      <c r="C11" s="216">
        <v>-0.26236438679663132</v>
      </c>
      <c r="D11" s="217">
        <f t="shared" ref="D11:D14" si="0">B11/$B$18</f>
        <v>3.4581273861355568E-3</v>
      </c>
      <c r="E11" s="215">
        <v>9.3324500000000015</v>
      </c>
      <c r="F11" s="216">
        <v>-0.27905338805885915</v>
      </c>
      <c r="G11" s="217">
        <f t="shared" ref="G11:G14" si="1">E11/$E$18</f>
        <v>2.4775428420092008E-3</v>
      </c>
      <c r="H11" s="215">
        <v>8.7672100000000004</v>
      </c>
      <c r="I11" s="216">
        <v>-8.9598846098238649E-2</v>
      </c>
      <c r="J11" s="217">
        <f t="shared" ref="J11:J14" si="2">H11/$H$18</f>
        <v>2.2395237272711159E-3</v>
      </c>
      <c r="K11" s="215">
        <v>6.8112899999999996</v>
      </c>
      <c r="L11" s="216">
        <v>-0.25433227121522539</v>
      </c>
      <c r="M11" s="217">
        <f t="shared" ref="M11:M14" si="3">K11/$K$18</f>
        <v>1.6597042143629576E-3</v>
      </c>
    </row>
    <row r="12" spans="1:13" x14ac:dyDescent="0.25">
      <c r="A12" s="214" t="s">
        <v>265</v>
      </c>
      <c r="B12" s="215">
        <v>8.4140620005100004</v>
      </c>
      <c r="C12" s="216">
        <v>-0.18755693082471225</v>
      </c>
      <c r="D12" s="217">
        <f t="shared" si="0"/>
        <v>2.3437776728241957E-3</v>
      </c>
      <c r="E12" s="215">
        <v>8.4425075197000012</v>
      </c>
      <c r="F12" s="216">
        <v>-3.6866464917796327E-2</v>
      </c>
      <c r="G12" s="217">
        <f t="shared" si="1"/>
        <v>2.2412843437727053E-3</v>
      </c>
      <c r="H12" s="215">
        <v>8.9950542636400002</v>
      </c>
      <c r="I12" s="216">
        <v>3.2961922265237087E-2</v>
      </c>
      <c r="J12" s="217">
        <f t="shared" si="2"/>
        <v>2.2977249833770375E-3</v>
      </c>
      <c r="K12" s="215">
        <v>9.8409439242799994</v>
      </c>
      <c r="L12" s="216">
        <v>5.1541978934046329E-2</v>
      </c>
      <c r="M12" s="217">
        <f t="shared" si="3"/>
        <v>2.397938731787526E-3</v>
      </c>
    </row>
    <row r="13" spans="1:13" x14ac:dyDescent="0.25">
      <c r="A13" s="214" t="s">
        <v>105</v>
      </c>
      <c r="B13" s="215">
        <v>0.92506895886000007</v>
      </c>
      <c r="C13" s="216">
        <v>0.15387634649879733</v>
      </c>
      <c r="D13" s="217">
        <f t="shared" si="0"/>
        <v>2.5768243346285954E-4</v>
      </c>
      <c r="E13" s="215">
        <v>9.9445090189299989</v>
      </c>
      <c r="F13" s="216">
        <v>9.341723860115593</v>
      </c>
      <c r="G13" s="217">
        <f t="shared" si="1"/>
        <v>2.6400299103821563E-3</v>
      </c>
      <c r="H13" s="215">
        <v>13.084913202209998</v>
      </c>
      <c r="I13" s="216">
        <v>0.28107562428187594</v>
      </c>
      <c r="J13" s="217">
        <f t="shared" si="2"/>
        <v>3.3424514281775349E-3</v>
      </c>
      <c r="K13" s="215">
        <v>14.38932888728</v>
      </c>
      <c r="L13" s="216">
        <v>4.8852829739988834E-2</v>
      </c>
      <c r="M13" s="217">
        <f t="shared" si="3"/>
        <v>3.5062418126483035E-3</v>
      </c>
    </row>
    <row r="14" spans="1:13" x14ac:dyDescent="0.25">
      <c r="A14" s="214" t="s">
        <v>266</v>
      </c>
      <c r="B14" s="215">
        <v>22.370252542300005</v>
      </c>
      <c r="C14" s="216">
        <v>0.30637498165500898</v>
      </c>
      <c r="D14" s="217">
        <f t="shared" si="0"/>
        <v>6.2313420605770997E-3</v>
      </c>
      <c r="E14" s="215">
        <v>17.064451420970002</v>
      </c>
      <c r="F14" s="216">
        <v>-0.26802878971498756</v>
      </c>
      <c r="G14" s="217">
        <f t="shared" si="1"/>
        <v>4.5302047662551586E-3</v>
      </c>
      <c r="H14" s="215">
        <v>11.90262967786</v>
      </c>
      <c r="I14" s="216">
        <v>-0.32617827427675894</v>
      </c>
      <c r="J14" s="217">
        <f t="shared" si="2"/>
        <v>3.0404452021211797E-3</v>
      </c>
      <c r="K14" s="215">
        <v>9.7995504614599991</v>
      </c>
      <c r="L14" s="216">
        <v>-0.20592093345397811</v>
      </c>
      <c r="M14" s="217">
        <f t="shared" si="3"/>
        <v>2.387852403839453E-3</v>
      </c>
    </row>
    <row r="15" spans="1:13" x14ac:dyDescent="0.25">
      <c r="A15" s="218" t="s">
        <v>69</v>
      </c>
      <c r="B15" s="219">
        <v>618.14485999830401</v>
      </c>
      <c r="C15" s="220">
        <v>1.9092545411091288E-2</v>
      </c>
      <c r="D15" s="221">
        <f>B15/$B$18</f>
        <v>0.1721872409957578</v>
      </c>
      <c r="E15" s="219">
        <v>660.28698098095322</v>
      </c>
      <c r="F15" s="220">
        <v>2.6913362739091395E-2</v>
      </c>
      <c r="G15" s="221">
        <f>E15/$E$18</f>
        <v>0.17529044178122846</v>
      </c>
      <c r="H15" s="219">
        <v>686.6642306521934</v>
      </c>
      <c r="I15" s="220">
        <v>7.2060858863176591E-3</v>
      </c>
      <c r="J15" s="221">
        <f>H15/$H$18</f>
        <v>0.17540367314276187</v>
      </c>
      <c r="K15" s="219">
        <v>719.50947717030147</v>
      </c>
      <c r="L15" s="220">
        <v>6.8330634599336193E-3</v>
      </c>
      <c r="M15" s="221">
        <f>K15/$K$18</f>
        <v>0.17532257641851068</v>
      </c>
    </row>
    <row r="16" spans="1:13" x14ac:dyDescent="0.25">
      <c r="A16" s="218" t="s">
        <v>267</v>
      </c>
      <c r="B16" s="219">
        <v>72.985160187871486</v>
      </c>
      <c r="C16" s="220">
        <v>-5.0621893703511223E-2</v>
      </c>
      <c r="D16" s="221">
        <f>B16/$B$18</f>
        <v>2.0330369432203149E-2</v>
      </c>
      <c r="E16" s="219">
        <v>70.655025541703424</v>
      </c>
      <c r="F16" s="220">
        <v>-6.9508350431228605E-2</v>
      </c>
      <c r="G16" s="221">
        <f>E16/$E$18</f>
        <v>1.8757223749693224E-2</v>
      </c>
      <c r="H16" s="252">
        <v>74.908385815852</v>
      </c>
      <c r="I16" s="253">
        <v>2.6846891318683674E-2</v>
      </c>
      <c r="J16" s="221">
        <f>H16/$H$18</f>
        <v>1.9134833933050498E-2</v>
      </c>
      <c r="K16" s="252">
        <v>77.637135972159996</v>
      </c>
      <c r="L16" s="253">
        <v>-4.4888200251266275E-3</v>
      </c>
      <c r="M16" s="254">
        <f t="shared" ref="M16" si="4">K16/$K$18</f>
        <v>1.8917808779844041E-2</v>
      </c>
    </row>
    <row r="17" spans="1:13" x14ac:dyDescent="0.25">
      <c r="A17" s="222" t="s">
        <v>70</v>
      </c>
      <c r="B17" s="223">
        <v>69.399974052146376</v>
      </c>
      <c r="C17" s="224">
        <v>-6.2428499864718767E-2</v>
      </c>
      <c r="D17" s="225">
        <f>B17/$B$18</f>
        <v>1.9331698490947659E-2</v>
      </c>
      <c r="E17" s="223">
        <v>53.150154723660954</v>
      </c>
      <c r="F17" s="224">
        <v>-0.26444642329889545</v>
      </c>
      <c r="G17" s="225">
        <f>E17/$E$18</f>
        <v>1.4110098140069079E-2</v>
      </c>
      <c r="H17" s="223">
        <v>63.910189863299784</v>
      </c>
      <c r="I17" s="224">
        <v>0.16287738150505215</v>
      </c>
      <c r="J17" s="225">
        <f>H17/$H$18</f>
        <v>1.6325420129466708E-2</v>
      </c>
      <c r="K17" s="223">
        <v>54.543685160809382</v>
      </c>
      <c r="L17" s="224">
        <v>-0.17958390023751458</v>
      </c>
      <c r="M17" s="225">
        <f>K17/$K$18</f>
        <v>1.3290637181544414E-2</v>
      </c>
    </row>
    <row r="18" spans="1:13" ht="15.75" thickBot="1" x14ac:dyDescent="0.3">
      <c r="A18" s="490" t="s">
        <v>62</v>
      </c>
      <c r="B18" s="483">
        <v>3589.9573999999998</v>
      </c>
      <c r="C18" s="484"/>
      <c r="D18" s="485"/>
      <c r="E18" s="483">
        <v>3766.8167999999996</v>
      </c>
      <c r="F18" s="484"/>
      <c r="G18" s="485"/>
      <c r="H18" s="483">
        <v>3914.7653999999998</v>
      </c>
      <c r="I18" s="484"/>
      <c r="J18" s="485"/>
      <c r="K18" s="483">
        <v>4103.9179999999997</v>
      </c>
      <c r="L18" s="484"/>
      <c r="M18" s="485"/>
    </row>
    <row r="19" spans="1:13" s="204" customFormat="1" x14ac:dyDescent="0.25">
      <c r="A19" s="249" t="s">
        <v>63</v>
      </c>
      <c r="B19" s="250"/>
      <c r="C19" s="250"/>
      <c r="D19" s="251"/>
      <c r="E19" s="250"/>
      <c r="F19" s="250"/>
      <c r="G19" s="251"/>
      <c r="H19" s="250"/>
      <c r="I19" s="250"/>
      <c r="J19" s="251"/>
      <c r="K19" s="250"/>
      <c r="L19" s="250"/>
      <c r="M19" s="251"/>
    </row>
    <row r="21" spans="1:13" x14ac:dyDescent="0.25">
      <c r="A21" s="204"/>
      <c r="B21" s="204"/>
      <c r="C21" s="204"/>
      <c r="D21" s="204"/>
    </row>
    <row r="23" spans="1:13" x14ac:dyDescent="0.25">
      <c r="C23" s="203"/>
    </row>
  </sheetData>
  <mergeCells count="9">
    <mergeCell ref="A3:M3"/>
    <mergeCell ref="K4:M4"/>
    <mergeCell ref="B18:D18"/>
    <mergeCell ref="E18:G18"/>
    <mergeCell ref="H18:J18"/>
    <mergeCell ref="K18:M18"/>
    <mergeCell ref="B4:D4"/>
    <mergeCell ref="E4:G4"/>
    <mergeCell ref="H4:J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0">
    <tabColor rgb="FF9EBBD3"/>
  </sheetPr>
  <dimension ref="A1:I13"/>
  <sheetViews>
    <sheetView zoomScale="130" zoomScaleNormal="130" workbookViewId="0"/>
  </sheetViews>
  <sheetFormatPr defaultRowHeight="12" x14ac:dyDescent="0.2"/>
  <cols>
    <col min="1" max="1" width="33.140625" style="27" customWidth="1"/>
    <col min="2" max="16384" width="9.140625" style="27"/>
  </cols>
  <sheetData>
    <row r="1" spans="1:9" s="1" customFormat="1" ht="15" x14ac:dyDescent="0.25">
      <c r="A1" s="60" t="s">
        <v>0</v>
      </c>
      <c r="B1" s="231"/>
    </row>
    <row r="2" spans="1:9" x14ac:dyDescent="0.2">
      <c r="B2" s="113"/>
    </row>
    <row r="3" spans="1:9" ht="24" x14ac:dyDescent="0.2">
      <c r="A3" s="255" t="s">
        <v>412</v>
      </c>
      <c r="B3" s="198"/>
      <c r="C3" s="198"/>
      <c r="D3" s="198"/>
      <c r="E3" s="198"/>
      <c r="F3" s="198"/>
      <c r="G3" s="198"/>
      <c r="H3" s="198"/>
      <c r="I3" s="198"/>
    </row>
    <row r="4" spans="1:9" x14ac:dyDescent="0.2">
      <c r="A4" s="247"/>
      <c r="B4" s="434" t="s">
        <v>255</v>
      </c>
      <c r="C4" s="434"/>
      <c r="D4" s="435" t="s">
        <v>256</v>
      </c>
      <c r="E4" s="434"/>
      <c r="F4" s="435" t="s">
        <v>257</v>
      </c>
      <c r="G4" s="436"/>
      <c r="H4" s="437" t="s">
        <v>258</v>
      </c>
      <c r="I4" s="437"/>
    </row>
    <row r="5" spans="1:9" x14ac:dyDescent="0.2">
      <c r="A5" s="248"/>
      <c r="B5" s="233" t="s">
        <v>268</v>
      </c>
      <c r="C5" s="209" t="s">
        <v>58</v>
      </c>
      <c r="D5" s="233" t="s">
        <v>268</v>
      </c>
      <c r="E5" s="209" t="s">
        <v>58</v>
      </c>
      <c r="F5" s="233" t="s">
        <v>268</v>
      </c>
      <c r="G5" s="209" t="s">
        <v>58</v>
      </c>
      <c r="H5" s="233" t="s">
        <v>268</v>
      </c>
      <c r="I5" s="234" t="s">
        <v>58</v>
      </c>
    </row>
    <row r="6" spans="1:9" ht="24" x14ac:dyDescent="0.2">
      <c r="A6" s="235" t="s">
        <v>269</v>
      </c>
      <c r="B6" s="236">
        <v>33142.645428571428</v>
      </c>
      <c r="C6" s="237">
        <v>2.3027580744003906E-2</v>
      </c>
      <c r="D6" s="236">
        <v>33924.283571428576</v>
      </c>
      <c r="E6" s="237">
        <v>2.3584060136108365E-2</v>
      </c>
      <c r="F6" s="236">
        <v>34641.731428571424</v>
      </c>
      <c r="G6" s="237">
        <v>2.1148504304659532E-2</v>
      </c>
      <c r="H6" s="236">
        <v>35118.120999999999</v>
      </c>
      <c r="I6" s="237">
        <v>1.3751898412204255E-2</v>
      </c>
    </row>
    <row r="7" spans="1:9" x14ac:dyDescent="0.2">
      <c r="A7" s="238" t="s">
        <v>270</v>
      </c>
      <c r="B7" s="239">
        <v>23736.747714285713</v>
      </c>
      <c r="C7" s="240">
        <v>2.7687186184423007E-2</v>
      </c>
      <c r="D7" s="239">
        <v>24421.853714285713</v>
      </c>
      <c r="E7" s="240">
        <v>2.886267353246863E-2</v>
      </c>
      <c r="F7" s="239">
        <v>25069.70942857143</v>
      </c>
      <c r="G7" s="240">
        <v>2.652770432028051E-2</v>
      </c>
      <c r="H7" s="239">
        <v>25549.358857142859</v>
      </c>
      <c r="I7" s="240">
        <v>1.9132628159813647E-2</v>
      </c>
    </row>
    <row r="8" spans="1:9" x14ac:dyDescent="0.2">
      <c r="A8" s="238" t="s">
        <v>271</v>
      </c>
      <c r="B8" s="239">
        <v>9405.8977142857148</v>
      </c>
      <c r="C8" s="240">
        <v>1.1454327897788996E-2</v>
      </c>
      <c r="D8" s="239">
        <v>9502.4298571428571</v>
      </c>
      <c r="E8" s="240">
        <v>1.0262937764093261E-2</v>
      </c>
      <c r="F8" s="239">
        <v>9572.0220000000008</v>
      </c>
      <c r="G8" s="240">
        <v>7.3236155281728443E-3</v>
      </c>
      <c r="H8" s="239">
        <v>9568.7621428571438</v>
      </c>
      <c r="I8" s="240">
        <v>-3.4056097477175307E-4</v>
      </c>
    </row>
    <row r="9" spans="1:9" x14ac:dyDescent="0.2">
      <c r="A9" s="238"/>
      <c r="B9" s="239"/>
      <c r="C9" s="240"/>
      <c r="D9" s="239"/>
      <c r="E9" s="240"/>
      <c r="F9" s="239"/>
      <c r="G9" s="240"/>
      <c r="H9" s="239"/>
      <c r="I9" s="240"/>
    </row>
    <row r="10" spans="1:9" x14ac:dyDescent="0.2">
      <c r="A10" s="241" t="s">
        <v>272</v>
      </c>
      <c r="B10" s="242">
        <v>1122.037534115263</v>
      </c>
      <c r="C10" s="243">
        <v>2.20226520354041E-2</v>
      </c>
      <c r="D10" s="242">
        <v>1200.8320082295672</v>
      </c>
      <c r="E10" s="243">
        <v>2.8929509222098471E-2</v>
      </c>
      <c r="F10" s="242">
        <v>1227.6799644294656</v>
      </c>
      <c r="G10" s="243">
        <v>-9.9392560181024159E-3</v>
      </c>
      <c r="H10" s="242">
        <v>1281.0921625968729</v>
      </c>
      <c r="I10" s="243">
        <v>2.7902415573881623E-3</v>
      </c>
    </row>
    <row r="11" spans="1:9" x14ac:dyDescent="0.2">
      <c r="A11" s="238" t="s">
        <v>270</v>
      </c>
      <c r="B11" s="239">
        <v>1252.5007316826836</v>
      </c>
      <c r="C11" s="240">
        <v>2.0164151459011626E-2</v>
      </c>
      <c r="D11" s="239">
        <v>1339.7463134179216</v>
      </c>
      <c r="E11" s="240">
        <v>2.8382687166144782E-2</v>
      </c>
      <c r="F11" s="239">
        <v>1369.4522090430914</v>
      </c>
      <c r="G11" s="240">
        <v>-1.0117947975651576E-2</v>
      </c>
      <c r="H11" s="239">
        <v>1424.7879149560922</v>
      </c>
      <c r="I11" s="240">
        <v>-1.8670533776499187E-4</v>
      </c>
    </row>
    <row r="12" spans="1:9" ht="12.75" thickBot="1" x14ac:dyDescent="0.25">
      <c r="A12" s="244" t="s">
        <v>271</v>
      </c>
      <c r="B12" s="245">
        <v>792.80648287729582</v>
      </c>
      <c r="C12" s="246">
        <v>2.2636103222673842E-2</v>
      </c>
      <c r="D12" s="245">
        <v>843.81150772762965</v>
      </c>
      <c r="E12" s="246">
        <v>2.3247375642871937E-2</v>
      </c>
      <c r="F12" s="245">
        <v>856.36827619386793</v>
      </c>
      <c r="G12" s="246">
        <v>-1.7171569128257458E-2</v>
      </c>
      <c r="H12" s="245">
        <v>897.41341994995378</v>
      </c>
      <c r="I12" s="246">
        <v>7.0322526411217279E-3</v>
      </c>
    </row>
    <row r="13" spans="1:9" x14ac:dyDescent="0.2">
      <c r="A13" s="256" t="s">
        <v>299</v>
      </c>
      <c r="B13" s="256"/>
      <c r="C13" s="256"/>
      <c r="D13" s="256"/>
      <c r="E13" s="256"/>
      <c r="F13" s="256"/>
      <c r="G13" s="256"/>
      <c r="H13" s="256"/>
      <c r="I13" s="256"/>
    </row>
  </sheetData>
  <mergeCells count="4">
    <mergeCell ref="B4:C4"/>
    <mergeCell ref="D4:E4"/>
    <mergeCell ref="F4:G4"/>
    <mergeCell ref="H4:I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1">
    <tabColor rgb="FF9EBBD3"/>
  </sheetPr>
  <dimension ref="A1:F11"/>
  <sheetViews>
    <sheetView zoomScale="130" zoomScaleNormal="130" workbookViewId="0"/>
  </sheetViews>
  <sheetFormatPr defaultRowHeight="12" x14ac:dyDescent="0.2"/>
  <cols>
    <col min="1" max="1" width="30.140625" style="27" bestFit="1" customWidth="1"/>
    <col min="2" max="3" width="10.28515625" style="27" customWidth="1"/>
    <col min="4" max="4" width="15.85546875" style="27" bestFit="1" customWidth="1"/>
    <col min="5" max="5" width="10.28515625" style="27" customWidth="1"/>
    <col min="6" max="16384" width="9.140625" style="27"/>
  </cols>
  <sheetData>
    <row r="1" spans="1:6" s="1" customFormat="1" ht="15" x14ac:dyDescent="0.25">
      <c r="A1" s="60" t="s">
        <v>0</v>
      </c>
      <c r="B1" s="353"/>
      <c r="C1" s="89"/>
      <c r="D1" s="89"/>
      <c r="E1" s="89"/>
      <c r="F1" s="89"/>
    </row>
    <row r="2" spans="1:6" s="1" customFormat="1" ht="15" x14ac:dyDescent="0.25">
      <c r="A2" s="48"/>
    </row>
    <row r="3" spans="1:6" x14ac:dyDescent="0.2">
      <c r="A3" s="474" t="s">
        <v>411</v>
      </c>
      <c r="B3" s="474"/>
      <c r="C3" s="474"/>
      <c r="D3" s="474"/>
      <c r="E3" s="474"/>
    </row>
    <row r="4" spans="1:6" x14ac:dyDescent="0.2">
      <c r="A4" s="387" t="s">
        <v>387</v>
      </c>
      <c r="B4" s="368" t="s">
        <v>380</v>
      </c>
      <c r="C4" s="377" t="s">
        <v>115</v>
      </c>
      <c r="D4" s="377" t="s">
        <v>442</v>
      </c>
      <c r="E4" s="377" t="s">
        <v>388</v>
      </c>
    </row>
    <row r="5" spans="1:6" x14ac:dyDescent="0.2">
      <c r="A5" s="337" t="s">
        <v>389</v>
      </c>
      <c r="B5" s="378">
        <v>2.17</v>
      </c>
      <c r="C5" s="378">
        <v>2.2400000000000002</v>
      </c>
      <c r="D5" s="378">
        <v>2.1</v>
      </c>
      <c r="E5" s="378">
        <v>2.4</v>
      </c>
    </row>
    <row r="6" spans="1:6" x14ac:dyDescent="0.2">
      <c r="A6" s="338" t="s">
        <v>390</v>
      </c>
      <c r="B6" s="379">
        <v>3.91</v>
      </c>
      <c r="C6" s="379">
        <v>3.96</v>
      </c>
      <c r="D6" s="379">
        <v>3.85</v>
      </c>
      <c r="E6" s="379">
        <v>4.0999999999999996</v>
      </c>
    </row>
    <row r="7" spans="1:6" x14ac:dyDescent="0.2">
      <c r="A7" s="338" t="s">
        <v>391</v>
      </c>
      <c r="B7" s="379">
        <v>5.62</v>
      </c>
      <c r="C7" s="379">
        <v>7</v>
      </c>
      <c r="D7" s="379">
        <v>5.09</v>
      </c>
      <c r="E7" s="379" t="s">
        <v>60</v>
      </c>
    </row>
    <row r="8" spans="1:6" x14ac:dyDescent="0.2">
      <c r="A8" s="338" t="s">
        <v>392</v>
      </c>
      <c r="B8" s="379">
        <v>3.8</v>
      </c>
      <c r="C8" s="379">
        <v>3.95</v>
      </c>
      <c r="D8" s="379">
        <v>3.81</v>
      </c>
      <c r="E8" s="379" t="s">
        <v>60</v>
      </c>
    </row>
    <row r="9" spans="1:6" x14ac:dyDescent="0.2">
      <c r="A9" s="338" t="s">
        <v>393</v>
      </c>
      <c r="B9" s="379">
        <v>61.45</v>
      </c>
      <c r="C9" s="379" t="s">
        <v>60</v>
      </c>
      <c r="D9" s="379" t="s">
        <v>60</v>
      </c>
      <c r="E9" s="379">
        <v>63.88</v>
      </c>
    </row>
    <row r="10" spans="1:6" ht="12.75" thickBot="1" x14ac:dyDescent="0.25">
      <c r="A10" s="351" t="s">
        <v>394</v>
      </c>
      <c r="B10" s="380">
        <v>6.28</v>
      </c>
      <c r="C10" s="380">
        <v>6.247120000000006</v>
      </c>
      <c r="D10" s="380" t="s">
        <v>60</v>
      </c>
      <c r="E10" s="380" t="s">
        <v>60</v>
      </c>
    </row>
    <row r="11" spans="1:6" ht="36" x14ac:dyDescent="0.2">
      <c r="A11" s="354" t="s">
        <v>396</v>
      </c>
      <c r="B11" s="198"/>
      <c r="C11" s="198"/>
      <c r="D11" s="198"/>
      <c r="E11" s="198"/>
    </row>
  </sheetData>
  <mergeCells count="1"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AH108"/>
  <sheetViews>
    <sheetView zoomScaleNormal="100" workbookViewId="0">
      <pane ySplit="3" topLeftCell="A4" activePane="bottomLeft" state="frozen"/>
      <selection pane="bottomLeft" sqref="A1:B1"/>
    </sheetView>
  </sheetViews>
  <sheetFormatPr defaultRowHeight="15" x14ac:dyDescent="0.25"/>
  <cols>
    <col min="1" max="1" width="16.28515625" style="33" customWidth="1"/>
    <col min="2" max="2" width="18.140625" style="33" customWidth="1"/>
    <col min="3" max="3" width="14.5703125" style="33" bestFit="1" customWidth="1"/>
    <col min="4" max="4" width="10.7109375" style="33" customWidth="1"/>
    <col min="5" max="5" width="11.5703125" style="33" customWidth="1"/>
    <col min="6" max="6" width="9.140625" style="33" bestFit="1" customWidth="1"/>
    <col min="7" max="22" width="7.85546875" style="33" customWidth="1"/>
    <col min="23" max="23" width="7.28515625" style="33" bestFit="1" customWidth="1"/>
    <col min="24" max="16384" width="9.140625" style="33"/>
  </cols>
  <sheetData>
    <row r="1" spans="1:34" x14ac:dyDescent="0.25">
      <c r="A1" s="406" t="s">
        <v>0</v>
      </c>
      <c r="B1" s="406"/>
    </row>
    <row r="2" spans="1:34" x14ac:dyDescent="0.25">
      <c r="B2" s="123"/>
      <c r="C2" s="123"/>
      <c r="D2" s="123"/>
      <c r="E2" s="123"/>
      <c r="F2" s="123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34" ht="36" customHeight="1" x14ac:dyDescent="0.25">
      <c r="A3" s="317" t="s">
        <v>428</v>
      </c>
      <c r="B3" s="32" t="s">
        <v>207</v>
      </c>
      <c r="C3" s="123"/>
      <c r="D3" s="123"/>
      <c r="E3" s="123"/>
      <c r="F3" s="123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34" x14ac:dyDescent="0.25">
      <c r="A4" s="84">
        <v>40544</v>
      </c>
      <c r="B4" s="125">
        <v>1394.6245369999999</v>
      </c>
      <c r="C4" s="124"/>
      <c r="D4" s="124"/>
      <c r="E4" s="124"/>
      <c r="F4" s="124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</row>
    <row r="5" spans="1:34" x14ac:dyDescent="0.25">
      <c r="A5" s="85">
        <v>40575</v>
      </c>
      <c r="B5" s="126">
        <v>1619.904706</v>
      </c>
      <c r="C5" s="124"/>
      <c r="D5" s="124"/>
      <c r="E5" s="124"/>
      <c r="F5" s="124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</row>
    <row r="6" spans="1:34" x14ac:dyDescent="0.25">
      <c r="A6" s="84">
        <v>40603</v>
      </c>
      <c r="B6" s="125">
        <v>1756.930969</v>
      </c>
      <c r="C6" s="124"/>
      <c r="D6" s="124"/>
      <c r="E6" s="124"/>
      <c r="F6" s="124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</row>
    <row r="7" spans="1:34" x14ac:dyDescent="0.25">
      <c r="A7" s="85">
        <v>40634</v>
      </c>
      <c r="B7" s="126">
        <v>1760.266159</v>
      </c>
      <c r="C7" s="124"/>
      <c r="D7" s="124"/>
      <c r="E7" s="124"/>
      <c r="F7" s="124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</row>
    <row r="8" spans="1:34" x14ac:dyDescent="0.25">
      <c r="A8" s="84">
        <v>40664</v>
      </c>
      <c r="B8" s="125">
        <v>1918.790027</v>
      </c>
      <c r="C8" s="124"/>
      <c r="D8" s="124"/>
      <c r="E8" s="124"/>
      <c r="F8" s="124"/>
    </row>
    <row r="9" spans="1:34" x14ac:dyDescent="0.25">
      <c r="A9" s="85">
        <v>40695</v>
      </c>
      <c r="B9" s="126">
        <v>1985.4737889999999</v>
      </c>
      <c r="C9" s="124"/>
      <c r="D9" s="124"/>
      <c r="E9" s="124"/>
      <c r="F9" s="124"/>
    </row>
    <row r="10" spans="1:34" x14ac:dyDescent="0.25">
      <c r="A10" s="84">
        <v>40725</v>
      </c>
      <c r="B10" s="125">
        <v>2039.324429</v>
      </c>
      <c r="C10" s="124"/>
      <c r="D10" s="124"/>
      <c r="E10" s="124"/>
      <c r="F10" s="124"/>
    </row>
    <row r="11" spans="1:34" x14ac:dyDescent="0.25">
      <c r="A11" s="85">
        <v>40756</v>
      </c>
      <c r="B11" s="126">
        <v>2204.8106680000001</v>
      </c>
      <c r="C11" s="124"/>
      <c r="D11" s="124"/>
      <c r="E11" s="124"/>
      <c r="F11" s="124"/>
    </row>
    <row r="12" spans="1:34" x14ac:dyDescent="0.25">
      <c r="A12" s="84">
        <v>40787</v>
      </c>
      <c r="B12" s="125">
        <v>2205.9363960000001</v>
      </c>
      <c r="C12" s="124"/>
      <c r="D12" s="124"/>
      <c r="E12" s="124"/>
      <c r="F12" s="124"/>
    </row>
    <row r="13" spans="1:34" x14ac:dyDescent="0.25">
      <c r="A13" s="85">
        <v>40817</v>
      </c>
      <c r="B13" s="126">
        <v>1990.3436819999999</v>
      </c>
      <c r="C13" s="124"/>
      <c r="D13" s="124"/>
      <c r="E13" s="124"/>
      <c r="F13" s="124"/>
    </row>
    <row r="14" spans="1:34" x14ac:dyDescent="0.25">
      <c r="A14" s="84">
        <v>40848</v>
      </c>
      <c r="B14" s="125">
        <v>2055.7898329999998</v>
      </c>
      <c r="C14" s="124"/>
      <c r="D14" s="124"/>
      <c r="E14" s="124"/>
      <c r="F14" s="124"/>
    </row>
    <row r="15" spans="1:34" x14ac:dyDescent="0.25">
      <c r="A15" s="85">
        <v>40878</v>
      </c>
      <c r="B15" s="126">
        <v>1769.161257</v>
      </c>
      <c r="C15" s="124"/>
      <c r="D15" s="124"/>
      <c r="E15" s="124"/>
      <c r="F15" s="124"/>
    </row>
    <row r="16" spans="1:34" x14ac:dyDescent="0.25">
      <c r="A16" s="84">
        <v>40909</v>
      </c>
      <c r="B16" s="125">
        <v>1430.6789209999999</v>
      </c>
      <c r="C16" s="124"/>
      <c r="D16" s="124"/>
      <c r="E16" s="124"/>
      <c r="F16" s="124"/>
    </row>
    <row r="17" spans="1:6" x14ac:dyDescent="0.25">
      <c r="A17" s="85">
        <v>40940</v>
      </c>
      <c r="B17" s="126">
        <v>1701.347687</v>
      </c>
      <c r="C17" s="124"/>
      <c r="D17" s="124"/>
      <c r="E17" s="124"/>
      <c r="F17" s="124"/>
    </row>
    <row r="18" spans="1:6" x14ac:dyDescent="0.25">
      <c r="A18" s="84">
        <v>40969</v>
      </c>
      <c r="B18" s="125">
        <v>1426.6960489999999</v>
      </c>
      <c r="C18" s="124"/>
      <c r="D18" s="124"/>
      <c r="E18" s="124"/>
      <c r="F18" s="124"/>
    </row>
    <row r="19" spans="1:6" x14ac:dyDescent="0.25">
      <c r="A19" s="85">
        <v>41000</v>
      </c>
      <c r="B19" s="126">
        <v>1348.61906</v>
      </c>
      <c r="C19" s="124"/>
      <c r="D19" s="124"/>
      <c r="E19" s="124"/>
      <c r="F19" s="124"/>
    </row>
    <row r="20" spans="1:6" x14ac:dyDescent="0.25">
      <c r="A20" s="84">
        <v>41030</v>
      </c>
      <c r="B20" s="125">
        <v>1613.9326599999999</v>
      </c>
      <c r="C20" s="124"/>
      <c r="D20" s="124"/>
      <c r="E20" s="124"/>
      <c r="F20" s="124"/>
    </row>
    <row r="21" spans="1:6" x14ac:dyDescent="0.25">
      <c r="A21" s="85">
        <v>41061</v>
      </c>
      <c r="B21" s="126">
        <v>1310.5319870000001</v>
      </c>
      <c r="C21" s="124"/>
      <c r="D21" s="124"/>
      <c r="E21" s="124"/>
      <c r="F21" s="124"/>
    </row>
    <row r="22" spans="1:6" x14ac:dyDescent="0.25">
      <c r="A22" s="84">
        <v>41091</v>
      </c>
      <c r="B22" s="125">
        <v>1489.278577</v>
      </c>
      <c r="C22" s="124"/>
      <c r="D22" s="124"/>
      <c r="E22" s="124"/>
      <c r="F22" s="124"/>
    </row>
    <row r="23" spans="1:6" x14ac:dyDescent="0.25">
      <c r="A23" s="85">
        <v>41122</v>
      </c>
      <c r="B23" s="126">
        <v>1666.655872</v>
      </c>
      <c r="C23" s="124"/>
      <c r="D23" s="124"/>
      <c r="E23" s="124"/>
      <c r="F23" s="124"/>
    </row>
    <row r="24" spans="1:6" x14ac:dyDescent="0.25">
      <c r="A24" s="84">
        <v>41153</v>
      </c>
      <c r="B24" s="125">
        <v>1479.0219279999999</v>
      </c>
      <c r="C24" s="124"/>
      <c r="D24" s="124"/>
      <c r="E24" s="124"/>
      <c r="F24" s="124"/>
    </row>
    <row r="25" spans="1:6" x14ac:dyDescent="0.25">
      <c r="A25" s="85">
        <v>41183</v>
      </c>
      <c r="B25" s="126">
        <v>1621.326996</v>
      </c>
    </row>
    <row r="26" spans="1:6" x14ac:dyDescent="0.25">
      <c r="A26" s="84">
        <v>41214</v>
      </c>
      <c r="B26" s="125">
        <v>1553.0929570000001</v>
      </c>
    </row>
    <row r="27" spans="1:6" x14ac:dyDescent="0.25">
      <c r="A27" s="85">
        <v>41244</v>
      </c>
      <c r="B27" s="126">
        <v>1345.5543050000001</v>
      </c>
    </row>
    <row r="28" spans="1:6" x14ac:dyDescent="0.25">
      <c r="A28" s="84">
        <v>41275</v>
      </c>
      <c r="B28" s="125">
        <v>1398.353259</v>
      </c>
    </row>
    <row r="29" spans="1:6" x14ac:dyDescent="0.25">
      <c r="A29" s="85">
        <v>41306</v>
      </c>
      <c r="B29" s="126">
        <v>1289.9912899999999</v>
      </c>
    </row>
    <row r="30" spans="1:6" x14ac:dyDescent="0.25">
      <c r="A30" s="84">
        <v>41334</v>
      </c>
      <c r="B30" s="125">
        <v>1397.4421130000001</v>
      </c>
    </row>
    <row r="31" spans="1:6" x14ac:dyDescent="0.25">
      <c r="A31" s="85">
        <v>41365</v>
      </c>
      <c r="B31" s="126">
        <v>1765.492655</v>
      </c>
    </row>
    <row r="32" spans="1:6" x14ac:dyDescent="0.25">
      <c r="A32" s="84">
        <v>41395</v>
      </c>
      <c r="B32" s="125">
        <v>1825.437647</v>
      </c>
    </row>
    <row r="33" spans="1:2" x14ac:dyDescent="0.25">
      <c r="A33" s="85">
        <v>41426</v>
      </c>
      <c r="B33" s="126">
        <v>1643.603014</v>
      </c>
    </row>
    <row r="34" spans="1:2" x14ac:dyDescent="0.25">
      <c r="A34" s="84">
        <v>41456</v>
      </c>
      <c r="B34" s="125">
        <v>1865.9009020000001</v>
      </c>
    </row>
    <row r="35" spans="1:2" x14ac:dyDescent="0.25">
      <c r="A35" s="85">
        <v>41487</v>
      </c>
      <c r="B35" s="126">
        <v>1813.4460429999999</v>
      </c>
    </row>
    <row r="36" spans="1:2" x14ac:dyDescent="0.25">
      <c r="A36" s="84">
        <v>41518</v>
      </c>
      <c r="B36" s="125">
        <v>1915.0853380000001</v>
      </c>
    </row>
    <row r="37" spans="1:2" x14ac:dyDescent="0.25">
      <c r="A37" s="85">
        <v>41548</v>
      </c>
      <c r="B37" s="126">
        <v>1822.086362</v>
      </c>
    </row>
    <row r="38" spans="1:2" x14ac:dyDescent="0.25">
      <c r="A38" s="84">
        <v>41579</v>
      </c>
      <c r="B38" s="125">
        <v>1508.96678</v>
      </c>
    </row>
    <row r="39" spans="1:2" x14ac:dyDescent="0.25">
      <c r="A39" s="85">
        <v>41609</v>
      </c>
      <c r="B39" s="126">
        <v>1367.0438489999999</v>
      </c>
    </row>
    <row r="40" spans="1:2" x14ac:dyDescent="0.25">
      <c r="A40" s="84">
        <v>41640</v>
      </c>
      <c r="B40" s="125">
        <v>1206.7557240000001</v>
      </c>
    </row>
    <row r="41" spans="1:2" x14ac:dyDescent="0.25">
      <c r="A41" s="85">
        <v>41671</v>
      </c>
      <c r="B41" s="126">
        <v>1164.6017300000001</v>
      </c>
    </row>
    <row r="42" spans="1:2" x14ac:dyDescent="0.25">
      <c r="A42" s="84">
        <v>41699</v>
      </c>
      <c r="B42" s="125">
        <v>1182.4074820000001</v>
      </c>
    </row>
    <row r="43" spans="1:2" x14ac:dyDescent="0.25">
      <c r="A43" s="85">
        <v>41730</v>
      </c>
      <c r="B43" s="126">
        <v>1283.2602910000001</v>
      </c>
    </row>
    <row r="44" spans="1:2" x14ac:dyDescent="0.25">
      <c r="A44" s="84">
        <v>41760</v>
      </c>
      <c r="B44" s="125">
        <v>1354.97362</v>
      </c>
    </row>
    <row r="45" spans="1:2" x14ac:dyDescent="0.25">
      <c r="A45" s="85">
        <v>41791</v>
      </c>
      <c r="B45" s="126">
        <v>1223.5992100000001</v>
      </c>
    </row>
    <row r="46" spans="1:2" x14ac:dyDescent="0.25">
      <c r="A46" s="84">
        <v>41821</v>
      </c>
      <c r="B46" s="125">
        <v>1239.7113199999999</v>
      </c>
    </row>
    <row r="47" spans="1:2" x14ac:dyDescent="0.25">
      <c r="A47" s="85">
        <v>41852</v>
      </c>
      <c r="B47" s="126">
        <v>1163.2358389999999</v>
      </c>
    </row>
    <row r="48" spans="1:2" x14ac:dyDescent="0.25">
      <c r="A48" s="84">
        <v>41883</v>
      </c>
      <c r="B48" s="125">
        <v>1208.5202650000001</v>
      </c>
    </row>
    <row r="49" spans="1:2" x14ac:dyDescent="0.25">
      <c r="A49" s="85">
        <v>41913</v>
      </c>
      <c r="B49" s="126">
        <v>1167.77433</v>
      </c>
    </row>
    <row r="50" spans="1:2" x14ac:dyDescent="0.25">
      <c r="A50" s="84">
        <v>41944</v>
      </c>
      <c r="B50" s="125">
        <v>1079.2711859999999</v>
      </c>
    </row>
    <row r="51" spans="1:2" x14ac:dyDescent="0.25">
      <c r="A51" s="85">
        <v>41974</v>
      </c>
      <c r="B51" s="126">
        <v>1003.120378</v>
      </c>
    </row>
    <row r="52" spans="1:2" x14ac:dyDescent="0.25">
      <c r="A52" s="84">
        <v>42005</v>
      </c>
      <c r="B52" s="125">
        <v>851.77285199999994</v>
      </c>
    </row>
    <row r="53" spans="1:2" x14ac:dyDescent="0.25">
      <c r="A53" s="85">
        <v>42036</v>
      </c>
      <c r="B53" s="126">
        <v>967.940697</v>
      </c>
    </row>
    <row r="54" spans="1:2" x14ac:dyDescent="0.25">
      <c r="A54" s="84">
        <v>42064</v>
      </c>
      <c r="B54" s="125">
        <v>1251.37168</v>
      </c>
    </row>
    <row r="55" spans="1:2" x14ac:dyDescent="0.25">
      <c r="A55" s="85">
        <v>42095</v>
      </c>
      <c r="B55" s="126">
        <v>1012.1852699999999</v>
      </c>
    </row>
    <row r="56" spans="1:2" x14ac:dyDescent="0.25">
      <c r="A56" s="84">
        <v>42125</v>
      </c>
      <c r="B56" s="125">
        <v>1118.4997820000001</v>
      </c>
    </row>
    <row r="57" spans="1:2" x14ac:dyDescent="0.25">
      <c r="A57" s="85">
        <v>42156</v>
      </c>
      <c r="B57" s="126">
        <v>1273.8809639999999</v>
      </c>
    </row>
    <row r="58" spans="1:2" x14ac:dyDescent="0.25">
      <c r="A58" s="84">
        <v>42186</v>
      </c>
      <c r="B58" s="125">
        <v>1211.2932719999999</v>
      </c>
    </row>
    <row r="59" spans="1:2" x14ac:dyDescent="0.25">
      <c r="A59" s="85">
        <v>42217</v>
      </c>
      <c r="B59" s="126">
        <v>1024.933301</v>
      </c>
    </row>
    <row r="60" spans="1:2" x14ac:dyDescent="0.25">
      <c r="A60" s="84">
        <v>42248</v>
      </c>
      <c r="B60" s="125">
        <v>1086.0547779999999</v>
      </c>
    </row>
    <row r="61" spans="1:2" x14ac:dyDescent="0.25">
      <c r="A61" s="85">
        <v>42278</v>
      </c>
      <c r="B61" s="126">
        <v>1073.2631240000001</v>
      </c>
    </row>
    <row r="62" spans="1:2" x14ac:dyDescent="0.25">
      <c r="A62" s="84">
        <v>42309</v>
      </c>
      <c r="B62" s="125">
        <v>1037.0633379999999</v>
      </c>
    </row>
    <row r="63" spans="1:2" x14ac:dyDescent="0.25">
      <c r="A63" s="85">
        <v>42339</v>
      </c>
      <c r="B63" s="126">
        <v>885.15375700000004</v>
      </c>
    </row>
    <row r="64" spans="1:2" x14ac:dyDescent="0.25">
      <c r="A64" s="84">
        <v>42370</v>
      </c>
      <c r="B64" s="125">
        <v>825.53934400000003</v>
      </c>
    </row>
    <row r="65" spans="1:2" x14ac:dyDescent="0.25">
      <c r="A65" s="85">
        <v>42401</v>
      </c>
      <c r="B65" s="126">
        <v>1074.1160279999999</v>
      </c>
    </row>
    <row r="66" spans="1:2" x14ac:dyDescent="0.25">
      <c r="A66" s="84">
        <v>42430</v>
      </c>
      <c r="B66" s="125">
        <v>1160.698848</v>
      </c>
    </row>
    <row r="67" spans="1:2" x14ac:dyDescent="0.25">
      <c r="A67" s="85">
        <v>42461</v>
      </c>
      <c r="B67" s="126">
        <v>1055.4583439999999</v>
      </c>
    </row>
    <row r="68" spans="1:2" x14ac:dyDescent="0.25">
      <c r="A68" s="84">
        <v>42491</v>
      </c>
      <c r="B68" s="125">
        <v>1204.9321279999999</v>
      </c>
    </row>
    <row r="69" spans="1:2" x14ac:dyDescent="0.25">
      <c r="A69" s="85">
        <v>42522</v>
      </c>
      <c r="B69" s="126">
        <v>1208.477351</v>
      </c>
    </row>
    <row r="70" spans="1:2" x14ac:dyDescent="0.25">
      <c r="A70" s="84">
        <v>42552</v>
      </c>
      <c r="B70" s="125">
        <v>1023.510576</v>
      </c>
    </row>
    <row r="71" spans="1:2" x14ac:dyDescent="0.25">
      <c r="A71" s="85">
        <v>42583</v>
      </c>
      <c r="B71" s="126">
        <v>1242.3959239999999</v>
      </c>
    </row>
    <row r="72" spans="1:2" x14ac:dyDescent="0.25">
      <c r="A72" s="84">
        <v>42614</v>
      </c>
      <c r="B72" s="125">
        <v>1137.271641</v>
      </c>
    </row>
    <row r="73" spans="1:2" x14ac:dyDescent="0.25">
      <c r="A73" s="85">
        <v>42644</v>
      </c>
      <c r="B73" s="126">
        <v>1059.2970769999999</v>
      </c>
    </row>
    <row r="74" spans="1:2" x14ac:dyDescent="0.25">
      <c r="A74" s="84">
        <v>42675</v>
      </c>
      <c r="B74" s="125">
        <v>1192.5250370000001</v>
      </c>
    </row>
    <row r="75" spans="1:2" x14ac:dyDescent="0.25">
      <c r="A75" s="85">
        <v>42705</v>
      </c>
      <c r="B75" s="126">
        <v>1233.117274</v>
      </c>
    </row>
    <row r="76" spans="1:2" x14ac:dyDescent="0.25">
      <c r="A76" s="84">
        <v>42736</v>
      </c>
      <c r="B76" s="125">
        <v>1035.689836</v>
      </c>
    </row>
    <row r="77" spans="1:2" x14ac:dyDescent="0.25">
      <c r="A77" s="85">
        <v>42767</v>
      </c>
      <c r="B77" s="126">
        <v>1271.302919</v>
      </c>
    </row>
    <row r="78" spans="1:2" x14ac:dyDescent="0.25">
      <c r="A78" s="84">
        <v>42795</v>
      </c>
      <c r="B78" s="125">
        <v>1532.811512</v>
      </c>
    </row>
    <row r="79" spans="1:2" x14ac:dyDescent="0.25">
      <c r="A79" s="85">
        <v>42826</v>
      </c>
      <c r="B79" s="126">
        <v>1365.7477799999999</v>
      </c>
    </row>
    <row r="80" spans="1:2" x14ac:dyDescent="0.25">
      <c r="A80" s="84">
        <v>42856</v>
      </c>
      <c r="B80" s="125">
        <v>1535.9458500000001</v>
      </c>
    </row>
    <row r="81" spans="1:2" x14ac:dyDescent="0.25">
      <c r="A81" s="85">
        <v>42887</v>
      </c>
      <c r="B81" s="126">
        <v>1559.1902379999999</v>
      </c>
    </row>
    <row r="82" spans="1:2" x14ac:dyDescent="0.25">
      <c r="A82" s="84">
        <v>42917</v>
      </c>
      <c r="B82" s="125">
        <v>1513.499329</v>
      </c>
    </row>
    <row r="83" spans="1:2" x14ac:dyDescent="0.25">
      <c r="A83" s="85">
        <v>42948</v>
      </c>
      <c r="B83" s="126">
        <v>1624.7312380000001</v>
      </c>
    </row>
    <row r="84" spans="1:2" x14ac:dyDescent="0.25">
      <c r="A84" s="84">
        <v>42979</v>
      </c>
      <c r="B84" s="125">
        <v>1430.5258690000001</v>
      </c>
    </row>
    <row r="85" spans="1:2" x14ac:dyDescent="0.25">
      <c r="A85" s="85">
        <v>43009</v>
      </c>
      <c r="B85" s="126">
        <v>1615.950701</v>
      </c>
    </row>
    <row r="86" spans="1:2" x14ac:dyDescent="0.25">
      <c r="A86" s="84">
        <v>43040</v>
      </c>
      <c r="B86" s="125">
        <v>1556.353216</v>
      </c>
    </row>
    <row r="87" spans="1:2" x14ac:dyDescent="0.25">
      <c r="A87" s="85">
        <v>43070</v>
      </c>
      <c r="B87" s="126">
        <v>1577.0740619999999</v>
      </c>
    </row>
    <row r="88" spans="1:2" x14ac:dyDescent="0.25">
      <c r="A88" s="84">
        <v>43101</v>
      </c>
      <c r="B88" s="125">
        <v>1210.645702</v>
      </c>
    </row>
    <row r="89" spans="1:2" x14ac:dyDescent="0.25">
      <c r="A89" s="85">
        <v>43132</v>
      </c>
      <c r="B89" s="126">
        <v>1470.814697</v>
      </c>
    </row>
    <row r="90" spans="1:2" x14ac:dyDescent="0.25">
      <c r="A90" s="84">
        <v>43160</v>
      </c>
      <c r="B90" s="125">
        <v>1711.8345979999999</v>
      </c>
    </row>
    <row r="91" spans="1:2" x14ac:dyDescent="0.25">
      <c r="A91" s="85">
        <v>43191</v>
      </c>
      <c r="B91" s="126">
        <v>1670.2459940000001</v>
      </c>
    </row>
    <row r="92" spans="1:2" x14ac:dyDescent="0.25">
      <c r="A92" s="84">
        <v>43221</v>
      </c>
      <c r="B92" s="125">
        <v>1238.3977689999999</v>
      </c>
    </row>
    <row r="93" spans="1:2" x14ac:dyDescent="0.25">
      <c r="A93" s="85">
        <v>43252</v>
      </c>
      <c r="B93" s="126">
        <v>1516.459593</v>
      </c>
    </row>
    <row r="94" spans="1:2" x14ac:dyDescent="0.25">
      <c r="A94" s="84">
        <v>43282</v>
      </c>
      <c r="B94" s="125">
        <v>1158.8536979999999</v>
      </c>
    </row>
    <row r="95" spans="1:2" x14ac:dyDescent="0.25">
      <c r="A95" s="85">
        <v>43313</v>
      </c>
      <c r="B95" s="126">
        <v>1330.5243809999999</v>
      </c>
    </row>
    <row r="96" spans="1:2" x14ac:dyDescent="0.25">
      <c r="A96" s="84">
        <v>43344</v>
      </c>
      <c r="B96" s="125">
        <v>949.00574800000004</v>
      </c>
    </row>
    <row r="97" spans="1:2" x14ac:dyDescent="0.25">
      <c r="A97" s="85">
        <v>43374</v>
      </c>
      <c r="B97" s="126">
        <v>1015.141896</v>
      </c>
    </row>
    <row r="98" spans="1:2" x14ac:dyDescent="0.25">
      <c r="A98" s="84">
        <v>43405</v>
      </c>
      <c r="B98" s="125">
        <v>935.52846699999998</v>
      </c>
    </row>
    <row r="99" spans="1:2" x14ac:dyDescent="0.25">
      <c r="A99" s="85">
        <v>43435</v>
      </c>
      <c r="B99" s="126">
        <v>705.15411700000004</v>
      </c>
    </row>
    <row r="100" spans="1:2" x14ac:dyDescent="0.25">
      <c r="A100" s="84">
        <v>43466</v>
      </c>
      <c r="B100" s="125">
        <v>678.16763300000002</v>
      </c>
    </row>
    <row r="101" spans="1:2" x14ac:dyDescent="0.25">
      <c r="A101" s="85">
        <v>43497</v>
      </c>
      <c r="B101" s="126">
        <v>859.83308799999998</v>
      </c>
    </row>
    <row r="102" spans="1:2" x14ac:dyDescent="0.25">
      <c r="A102" s="84">
        <v>43525</v>
      </c>
      <c r="B102" s="125">
        <v>798.48114399999997</v>
      </c>
    </row>
    <row r="103" spans="1:2" x14ac:dyDescent="0.25">
      <c r="A103" s="85">
        <v>43556</v>
      </c>
      <c r="B103" s="126">
        <v>929.72704399999998</v>
      </c>
    </row>
    <row r="104" spans="1:2" x14ac:dyDescent="0.25">
      <c r="A104" s="84">
        <v>43586</v>
      </c>
      <c r="B104" s="125">
        <v>1035.6227610000001</v>
      </c>
    </row>
    <row r="105" spans="1:2" x14ac:dyDescent="0.25">
      <c r="A105" s="85">
        <v>43617</v>
      </c>
      <c r="B105" s="126">
        <v>848.870811</v>
      </c>
    </row>
    <row r="106" spans="1:2" x14ac:dyDescent="0.25">
      <c r="A106" s="84">
        <v>43647</v>
      </c>
      <c r="B106" s="125">
        <v>837.24016500000005</v>
      </c>
    </row>
    <row r="107" spans="1:2" ht="15.75" thickBot="1" x14ac:dyDescent="0.3">
      <c r="A107" s="294">
        <v>43678</v>
      </c>
      <c r="B107" s="127">
        <v>790.19816100000003</v>
      </c>
    </row>
    <row r="108" spans="1:2" ht="30" x14ac:dyDescent="0.25">
      <c r="A108" s="132" t="s">
        <v>206</v>
      </c>
      <c r="B108" s="134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2">
    <tabColor rgb="FF9EBBD3"/>
  </sheetPr>
  <dimension ref="A1:N14"/>
  <sheetViews>
    <sheetView zoomScale="130" zoomScaleNormal="130" workbookViewId="0"/>
  </sheetViews>
  <sheetFormatPr defaultRowHeight="12" x14ac:dyDescent="0.2"/>
  <cols>
    <col min="1" max="1" width="44.42578125" style="27" bestFit="1" customWidth="1"/>
    <col min="2" max="5" width="14.28515625" style="27" customWidth="1"/>
    <col min="6" max="9" width="12.7109375" style="27" customWidth="1"/>
    <col min="10" max="14" width="10" style="27" customWidth="1"/>
    <col min="15" max="16384" width="9.140625" style="27"/>
  </cols>
  <sheetData>
    <row r="1" spans="1:14" s="1" customFormat="1" ht="15" x14ac:dyDescent="0.25">
      <c r="A1" s="60" t="s">
        <v>0</v>
      </c>
      <c r="B1" s="353"/>
    </row>
    <row r="3" spans="1:14" x14ac:dyDescent="0.2">
      <c r="A3" s="469" t="s">
        <v>410</v>
      </c>
      <c r="B3" s="469"/>
      <c r="C3" s="469"/>
      <c r="D3" s="469"/>
      <c r="E3" s="469"/>
      <c r="F3" s="469"/>
      <c r="G3" s="469"/>
      <c r="H3" s="469"/>
      <c r="I3" s="469"/>
      <c r="J3" s="30"/>
      <c r="K3" s="30"/>
      <c r="L3" s="30"/>
      <c r="M3" s="30"/>
      <c r="N3" s="30"/>
    </row>
    <row r="4" spans="1:14" x14ac:dyDescent="0.2">
      <c r="A4" s="439" t="s">
        <v>73</v>
      </c>
      <c r="B4" s="443">
        <v>2019</v>
      </c>
      <c r="C4" s="443"/>
      <c r="D4" s="443"/>
      <c r="E4" s="443"/>
      <c r="F4" s="443">
        <v>2020</v>
      </c>
      <c r="G4" s="443"/>
      <c r="H4" s="443"/>
      <c r="I4" s="435"/>
    </row>
    <row r="5" spans="1:14" x14ac:dyDescent="0.2">
      <c r="A5" s="440"/>
      <c r="B5" s="441" t="s">
        <v>380</v>
      </c>
      <c r="C5" s="441"/>
      <c r="D5" s="441" t="s">
        <v>115</v>
      </c>
      <c r="E5" s="441"/>
      <c r="F5" s="441" t="s">
        <v>380</v>
      </c>
      <c r="G5" s="441"/>
      <c r="H5" s="441" t="s">
        <v>115</v>
      </c>
      <c r="I5" s="442"/>
    </row>
    <row r="6" spans="1:14" ht="14.25" x14ac:dyDescent="0.2">
      <c r="A6" s="438"/>
      <c r="B6" s="368" t="s">
        <v>114</v>
      </c>
      <c r="C6" s="368" t="s">
        <v>59</v>
      </c>
      <c r="D6" s="368" t="s">
        <v>114</v>
      </c>
      <c r="E6" s="368" t="s">
        <v>443</v>
      </c>
      <c r="F6" s="368" t="s">
        <v>114</v>
      </c>
      <c r="G6" s="368" t="s">
        <v>443</v>
      </c>
      <c r="H6" s="368" t="s">
        <v>114</v>
      </c>
      <c r="I6" s="368" t="s">
        <v>443</v>
      </c>
    </row>
    <row r="7" spans="1:14" x14ac:dyDescent="0.2">
      <c r="A7" s="369" t="s">
        <v>381</v>
      </c>
      <c r="B7" s="335">
        <v>1540.5358000000001</v>
      </c>
      <c r="C7" s="370">
        <v>21.5</v>
      </c>
      <c r="D7" s="335">
        <v>1526.664949480677</v>
      </c>
      <c r="E7" s="370">
        <v>20.970241705941621</v>
      </c>
      <c r="F7" s="335">
        <v>1644.5448999999999</v>
      </c>
      <c r="G7" s="370">
        <v>21.6</v>
      </c>
      <c r="H7" s="335">
        <v>1595.8438874866629</v>
      </c>
      <c r="I7" s="370">
        <v>20.510038607533662</v>
      </c>
    </row>
    <row r="8" spans="1:14" x14ac:dyDescent="0.2">
      <c r="A8" s="371" t="s">
        <v>444</v>
      </c>
      <c r="B8" s="336">
        <v>276.15449999999998</v>
      </c>
      <c r="C8" s="370">
        <v>3.9</v>
      </c>
      <c r="D8" s="336">
        <v>264.250192019586</v>
      </c>
      <c r="E8" s="372">
        <v>3.6297357841202875</v>
      </c>
      <c r="F8" s="336">
        <v>288.98240000000004</v>
      </c>
      <c r="G8" s="370">
        <v>3.8</v>
      </c>
      <c r="H8" s="336">
        <v>271.37113866276519</v>
      </c>
      <c r="I8" s="372">
        <v>3.4877048905513326</v>
      </c>
    </row>
    <row r="9" spans="1:14" x14ac:dyDescent="0.2">
      <c r="A9" s="371" t="s">
        <v>382</v>
      </c>
      <c r="B9" s="336">
        <v>1264.3812</v>
      </c>
      <c r="C9" s="370">
        <v>17.7</v>
      </c>
      <c r="D9" s="336">
        <v>1262.4147574610911</v>
      </c>
      <c r="E9" s="372">
        <v>17.340505921821336</v>
      </c>
      <c r="F9" s="336">
        <v>1355.5625</v>
      </c>
      <c r="G9" s="370">
        <v>17.8</v>
      </c>
      <c r="H9" s="336">
        <v>1324.4727488238977</v>
      </c>
      <c r="I9" s="372">
        <v>17.022333716982331</v>
      </c>
    </row>
    <row r="10" spans="1:14" x14ac:dyDescent="0.2">
      <c r="A10" s="371" t="s">
        <v>383</v>
      </c>
      <c r="B10" s="336">
        <v>1403.3812</v>
      </c>
      <c r="C10" s="370">
        <v>19.600000000000001</v>
      </c>
      <c r="D10" s="336">
        <v>1401.4147574610911</v>
      </c>
      <c r="E10" s="372">
        <v>19.249807368820186</v>
      </c>
      <c r="F10" s="336">
        <v>1479.6624999999999</v>
      </c>
      <c r="G10" s="370">
        <v>19.399999999999999</v>
      </c>
      <c r="H10" s="336">
        <v>1448.5727488238977</v>
      </c>
      <c r="I10" s="372">
        <v>18.617286588721921</v>
      </c>
    </row>
    <row r="11" spans="1:14" x14ac:dyDescent="0.2">
      <c r="A11" s="371" t="s">
        <v>384</v>
      </c>
      <c r="B11" s="336">
        <v>-139</v>
      </c>
      <c r="C11" s="370">
        <v>-1.9</v>
      </c>
      <c r="D11" s="336">
        <v>-139</v>
      </c>
      <c r="E11" s="372">
        <v>-1.9093014469988518</v>
      </c>
      <c r="F11" s="336">
        <v>-124.1</v>
      </c>
      <c r="G11" s="370">
        <v>-1.6</v>
      </c>
      <c r="H11" s="336">
        <v>-124.1</v>
      </c>
      <c r="I11" s="372">
        <v>-1.5949528717395922</v>
      </c>
    </row>
    <row r="12" spans="1:14" x14ac:dyDescent="0.2">
      <c r="A12" s="373" t="s">
        <v>385</v>
      </c>
      <c r="B12" s="336">
        <v>76.871499999999997</v>
      </c>
      <c r="C12" s="370">
        <v>1.1000000000000001</v>
      </c>
      <c r="D12" s="336">
        <f>D11-D13</f>
        <v>68.392488138769977</v>
      </c>
      <c r="E12" s="372">
        <v>0.93943796091514598</v>
      </c>
      <c r="F12" s="336">
        <v>120.14580000000001</v>
      </c>
      <c r="G12" s="370">
        <v>1.6</v>
      </c>
      <c r="H12" s="336">
        <f>H11-H13</f>
        <v>125.20314479441097</v>
      </c>
      <c r="I12" s="372">
        <v>1.6091306635026099</v>
      </c>
    </row>
    <row r="13" spans="1:14" ht="12.75" thickBot="1" x14ac:dyDescent="0.25">
      <c r="A13" s="374" t="s">
        <v>445</v>
      </c>
      <c r="B13" s="375">
        <v>-215.8715</v>
      </c>
      <c r="C13" s="376">
        <v>-3</v>
      </c>
      <c r="D13" s="375">
        <v>-207.39248813876998</v>
      </c>
      <c r="E13" s="376">
        <v>-2.848739407914</v>
      </c>
      <c r="F13" s="375">
        <v>-244.24579999999997</v>
      </c>
      <c r="G13" s="376">
        <v>-3.2</v>
      </c>
      <c r="H13" s="375">
        <v>-249.30314479441097</v>
      </c>
      <c r="I13" s="376">
        <v>-3.2040835352422001</v>
      </c>
    </row>
    <row r="14" spans="1:14" ht="24" x14ac:dyDescent="0.2">
      <c r="A14" s="354" t="s">
        <v>386</v>
      </c>
      <c r="B14" s="198"/>
      <c r="C14" s="198"/>
      <c r="D14" s="198"/>
      <c r="E14" s="198"/>
      <c r="F14" s="198"/>
      <c r="G14" s="198"/>
      <c r="H14" s="198"/>
      <c r="I14" s="198"/>
    </row>
  </sheetData>
  <mergeCells count="7">
    <mergeCell ref="A4:A6"/>
    <mergeCell ref="F5:G5"/>
    <mergeCell ref="H5:I5"/>
    <mergeCell ref="B4:E4"/>
    <mergeCell ref="F4:I4"/>
    <mergeCell ref="B5:C5"/>
    <mergeCell ref="D5:E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5">
    <tabColor rgb="FF9EBBD3"/>
  </sheetPr>
  <dimension ref="A1:M11"/>
  <sheetViews>
    <sheetView zoomScale="130" zoomScaleNormal="130" workbookViewId="0"/>
  </sheetViews>
  <sheetFormatPr defaultRowHeight="12" x14ac:dyDescent="0.2"/>
  <cols>
    <col min="1" max="1" width="46.85546875" style="27" customWidth="1"/>
    <col min="2" max="4" width="21.85546875" style="27" customWidth="1"/>
    <col min="5" max="14" width="10" style="27" customWidth="1"/>
    <col min="15" max="16384" width="9.140625" style="27"/>
  </cols>
  <sheetData>
    <row r="1" spans="1:13" s="1" customFormat="1" ht="15" x14ac:dyDescent="0.25">
      <c r="A1" s="60" t="s">
        <v>0</v>
      </c>
      <c r="B1" s="353"/>
    </row>
    <row r="3" spans="1:13" x14ac:dyDescent="0.2">
      <c r="A3" s="471" t="s">
        <v>409</v>
      </c>
      <c r="B3" s="471"/>
      <c r="C3" s="471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x14ac:dyDescent="0.2">
      <c r="A4" s="436" t="s">
        <v>73</v>
      </c>
      <c r="B4" s="444" t="s">
        <v>368</v>
      </c>
      <c r="C4" s="446" t="s">
        <v>446</v>
      </c>
    </row>
    <row r="5" spans="1:13" x14ac:dyDescent="0.2">
      <c r="A5" s="438"/>
      <c r="B5" s="445"/>
      <c r="C5" s="446"/>
    </row>
    <row r="6" spans="1:13" x14ac:dyDescent="0.2">
      <c r="A6" s="337" t="s">
        <v>118</v>
      </c>
      <c r="B6" s="349">
        <v>1768.6449</v>
      </c>
      <c r="C6" s="349">
        <v>1700.0314408832401</v>
      </c>
    </row>
    <row r="7" spans="1:13" x14ac:dyDescent="0.2">
      <c r="A7" s="338" t="s">
        <v>119</v>
      </c>
      <c r="B7" s="350">
        <v>314.1746</v>
      </c>
      <c r="C7" s="350">
        <v>323.86228445454498</v>
      </c>
    </row>
    <row r="8" spans="1:13" x14ac:dyDescent="0.2">
      <c r="A8" s="338" t="s">
        <v>120</v>
      </c>
      <c r="B8" s="350">
        <f>B6-B7</f>
        <v>1454.4703</v>
      </c>
      <c r="C8" s="350">
        <v>1417.2445555588299</v>
      </c>
    </row>
    <row r="9" spans="1:13" x14ac:dyDescent="0.2">
      <c r="A9" s="338" t="s">
        <v>121</v>
      </c>
      <c r="B9" s="350">
        <v>1454.4703</v>
      </c>
      <c r="C9" s="350">
        <f>B9</f>
        <v>1454.4703</v>
      </c>
    </row>
    <row r="10" spans="1:13" ht="12.75" thickBot="1" x14ac:dyDescent="0.25">
      <c r="A10" s="351" t="s">
        <v>122</v>
      </c>
      <c r="B10" s="352">
        <f>B9-B8</f>
        <v>0</v>
      </c>
      <c r="C10" s="352">
        <f>C9-C8</f>
        <v>37.225744441170036</v>
      </c>
    </row>
    <row r="11" spans="1:13" x14ac:dyDescent="0.2">
      <c r="A11" s="354" t="s">
        <v>370</v>
      </c>
      <c r="B11" s="354"/>
      <c r="C11" s="354"/>
    </row>
  </sheetData>
  <mergeCells count="4">
    <mergeCell ref="A4:A5"/>
    <mergeCell ref="B4:B5"/>
    <mergeCell ref="C4:C5"/>
    <mergeCell ref="A3:C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rgb="FF9EBBD3"/>
  </sheetPr>
  <dimension ref="A1:N8"/>
  <sheetViews>
    <sheetView zoomScale="130" zoomScaleNormal="130" workbookViewId="0"/>
  </sheetViews>
  <sheetFormatPr defaultRowHeight="12" x14ac:dyDescent="0.2"/>
  <cols>
    <col min="1" max="1" width="44" style="27" customWidth="1"/>
    <col min="2" max="14" width="10.140625" style="27" customWidth="1"/>
    <col min="15" max="16384" width="9.140625" style="27"/>
  </cols>
  <sheetData>
    <row r="1" spans="1:14" s="1" customFormat="1" ht="15" x14ac:dyDescent="0.25">
      <c r="A1" s="60" t="s">
        <v>0</v>
      </c>
      <c r="B1" s="353"/>
    </row>
    <row r="2" spans="1:14" s="1" customFormat="1" ht="15" x14ac:dyDescent="0.25"/>
    <row r="3" spans="1:14" s="1" customFormat="1" ht="15" customHeight="1" x14ac:dyDescent="0.25">
      <c r="A3" s="475" t="s">
        <v>408</v>
      </c>
      <c r="B3" s="475"/>
      <c r="C3" s="475"/>
      <c r="D3" s="475"/>
      <c r="E3" s="475"/>
      <c r="F3" s="355"/>
      <c r="G3" s="355"/>
      <c r="H3" s="94"/>
      <c r="I3" s="94"/>
      <c r="J3" s="94"/>
      <c r="K3" s="94"/>
      <c r="L3" s="94"/>
      <c r="M3" s="94"/>
      <c r="N3" s="94"/>
    </row>
    <row r="4" spans="1:14" x14ac:dyDescent="0.2">
      <c r="A4" s="365" t="s">
        <v>372</v>
      </c>
      <c r="B4" s="366">
        <v>2019</v>
      </c>
      <c r="C4" s="366">
        <v>2020</v>
      </c>
      <c r="D4" s="366">
        <v>2021</v>
      </c>
      <c r="E4" s="367">
        <v>2022</v>
      </c>
    </row>
    <row r="5" spans="1:14" x14ac:dyDescent="0.2">
      <c r="A5" s="356" t="s">
        <v>373</v>
      </c>
      <c r="B5" s="358" t="s">
        <v>374</v>
      </c>
      <c r="C5" s="358" t="s">
        <v>374</v>
      </c>
      <c r="D5" s="359" t="s">
        <v>375</v>
      </c>
      <c r="E5" s="360" t="s">
        <v>376</v>
      </c>
    </row>
    <row r="6" spans="1:14" x14ac:dyDescent="0.2">
      <c r="A6" s="356" t="s">
        <v>377</v>
      </c>
      <c r="B6" s="358" t="s">
        <v>374</v>
      </c>
      <c r="C6" s="358" t="s">
        <v>374</v>
      </c>
      <c r="D6" s="359" t="s">
        <v>375</v>
      </c>
      <c r="E6" s="360" t="s">
        <v>376</v>
      </c>
    </row>
    <row r="7" spans="1:14" ht="12.75" thickBot="1" x14ac:dyDescent="0.25">
      <c r="A7" s="357" t="s">
        <v>378</v>
      </c>
      <c r="B7" s="361" t="s">
        <v>374</v>
      </c>
      <c r="C7" s="362" t="s">
        <v>375</v>
      </c>
      <c r="D7" s="363" t="s">
        <v>376</v>
      </c>
      <c r="E7" s="364" t="s">
        <v>60</v>
      </c>
    </row>
    <row r="8" spans="1:14" x14ac:dyDescent="0.2">
      <c r="A8" s="256" t="s">
        <v>379</v>
      </c>
      <c r="B8" s="256"/>
      <c r="C8" s="256"/>
      <c r="D8" s="256"/>
      <c r="E8" s="256"/>
    </row>
  </sheetData>
  <mergeCells count="1"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rgb="FF9EBBD3"/>
  </sheetPr>
  <dimension ref="A1:N24"/>
  <sheetViews>
    <sheetView zoomScale="130" zoomScaleNormal="130" workbookViewId="0"/>
  </sheetViews>
  <sheetFormatPr defaultRowHeight="12" x14ac:dyDescent="0.2"/>
  <cols>
    <col min="1" max="1" width="38.28515625" style="27" bestFit="1" customWidth="1"/>
    <col min="2" max="2" width="10.140625" style="27" customWidth="1"/>
    <col min="3" max="3" width="12.5703125" style="27" customWidth="1"/>
    <col min="4" max="4" width="10.140625" style="27" customWidth="1"/>
    <col min="5" max="5" width="12.7109375" style="27" customWidth="1"/>
    <col min="6" max="14" width="10.140625" style="27" customWidth="1"/>
    <col min="15" max="16384" width="9.140625" style="27"/>
  </cols>
  <sheetData>
    <row r="1" spans="1:14" s="1" customFormat="1" ht="15" x14ac:dyDescent="0.25">
      <c r="A1" s="60" t="s">
        <v>0</v>
      </c>
      <c r="B1" s="353"/>
    </row>
    <row r="2" spans="1:14" s="1" customFormat="1" ht="15" x14ac:dyDescent="0.25"/>
    <row r="3" spans="1:14" s="1" customFormat="1" ht="13.5" customHeight="1" x14ac:dyDescent="0.25">
      <c r="A3" s="476" t="s">
        <v>407</v>
      </c>
      <c r="B3" s="476"/>
      <c r="C3" s="476"/>
      <c r="D3" s="476"/>
      <c r="E3" s="476"/>
      <c r="F3" s="111"/>
      <c r="G3" s="91"/>
      <c r="H3" s="91"/>
      <c r="I3" s="91"/>
      <c r="J3" s="91"/>
      <c r="K3" s="91"/>
      <c r="L3" s="91"/>
      <c r="M3" s="91"/>
      <c r="N3" s="91"/>
    </row>
    <row r="4" spans="1:14" x14ac:dyDescent="0.2">
      <c r="A4" s="340" t="s">
        <v>349</v>
      </c>
      <c r="B4" s="447" t="s">
        <v>114</v>
      </c>
      <c r="C4" s="413"/>
      <c r="D4" s="413"/>
      <c r="E4" s="413"/>
    </row>
    <row r="5" spans="1:14" x14ac:dyDescent="0.2">
      <c r="A5" s="341" t="s">
        <v>350</v>
      </c>
      <c r="B5" s="448">
        <f>1830502.3/1000</f>
        <v>1830.5023000000001</v>
      </c>
      <c r="C5" s="448"/>
      <c r="D5" s="448"/>
      <c r="E5" s="448"/>
    </row>
    <row r="6" spans="1:14" x14ac:dyDescent="0.2">
      <c r="A6" s="342" t="s">
        <v>351</v>
      </c>
      <c r="B6" s="449">
        <f>1463471.3/1000</f>
        <v>1463.4713000000002</v>
      </c>
      <c r="C6" s="449"/>
      <c r="D6" s="449"/>
      <c r="E6" s="449"/>
    </row>
    <row r="7" spans="1:14" ht="12.75" thickBot="1" x14ac:dyDescent="0.25">
      <c r="A7" s="343" t="s">
        <v>352</v>
      </c>
      <c r="B7" s="450">
        <f>B5-B6</f>
        <v>367.03099999999995</v>
      </c>
      <c r="C7" s="450"/>
      <c r="D7" s="450"/>
      <c r="E7" s="450"/>
    </row>
    <row r="8" spans="1:14" x14ac:dyDescent="0.2">
      <c r="A8" s="344"/>
      <c r="B8" s="344"/>
      <c r="C8" s="344"/>
      <c r="D8" s="344"/>
      <c r="E8" s="344"/>
    </row>
    <row r="9" spans="1:14" x14ac:dyDescent="0.2">
      <c r="A9" s="477" t="s">
        <v>353</v>
      </c>
      <c r="B9" s="339" t="s">
        <v>354</v>
      </c>
      <c r="C9" s="339" t="s">
        <v>355</v>
      </c>
      <c r="D9" s="478" t="s">
        <v>72</v>
      </c>
      <c r="E9" s="478" t="s">
        <v>356</v>
      </c>
    </row>
    <row r="10" spans="1:14" x14ac:dyDescent="0.2">
      <c r="A10" s="345" t="s">
        <v>357</v>
      </c>
      <c r="B10" s="346">
        <v>526.09199999999998</v>
      </c>
      <c r="C10" s="346">
        <v>156.59690000000001</v>
      </c>
      <c r="D10" s="346">
        <f>B10+C10</f>
        <v>682.68889999999999</v>
      </c>
      <c r="E10" s="346">
        <f>C10/D10*100</f>
        <v>22.938251962204163</v>
      </c>
    </row>
    <row r="11" spans="1:14" x14ac:dyDescent="0.2">
      <c r="A11" s="347" t="s">
        <v>116</v>
      </c>
      <c r="B11" s="348">
        <v>231.935</v>
      </c>
      <c r="C11" s="348">
        <v>104.68989999999999</v>
      </c>
      <c r="D11" s="348">
        <f t="shared" ref="D11:D22" si="0">B11+C11</f>
        <v>336.62490000000003</v>
      </c>
      <c r="E11" s="348">
        <f t="shared" ref="E11:E22" si="1">C11/D11*100</f>
        <v>31.0998681321554</v>
      </c>
    </row>
    <row r="12" spans="1:14" x14ac:dyDescent="0.2">
      <c r="A12" s="347" t="s">
        <v>358</v>
      </c>
      <c r="B12" s="348">
        <v>21.036000000000001</v>
      </c>
      <c r="C12" s="348">
        <v>9</v>
      </c>
      <c r="D12" s="348">
        <f t="shared" si="0"/>
        <v>30.036000000000001</v>
      </c>
      <c r="E12" s="348">
        <f t="shared" si="1"/>
        <v>29.964043148222132</v>
      </c>
    </row>
    <row r="13" spans="1:14" x14ac:dyDescent="0.2">
      <c r="A13" s="347" t="s">
        <v>359</v>
      </c>
      <c r="B13" s="348">
        <v>9.9550000000000001</v>
      </c>
      <c r="C13" s="348">
        <v>6.7030000000000003</v>
      </c>
      <c r="D13" s="348">
        <f t="shared" si="0"/>
        <v>16.658000000000001</v>
      </c>
      <c r="E13" s="348">
        <f t="shared" si="1"/>
        <v>40.238924240605115</v>
      </c>
    </row>
    <row r="14" spans="1:14" x14ac:dyDescent="0.2">
      <c r="A14" s="347" t="s">
        <v>360</v>
      </c>
      <c r="B14" s="348">
        <v>5.4050000000000002</v>
      </c>
      <c r="C14" s="348">
        <v>5</v>
      </c>
      <c r="D14" s="348">
        <f t="shared" si="0"/>
        <v>10.405000000000001</v>
      </c>
      <c r="E14" s="348">
        <f t="shared" si="1"/>
        <v>48.053820278712152</v>
      </c>
    </row>
    <row r="15" spans="1:14" x14ac:dyDescent="0.2">
      <c r="A15" s="347" t="s">
        <v>361</v>
      </c>
      <c r="B15" s="348">
        <v>30.765000000000001</v>
      </c>
      <c r="C15" s="348">
        <v>10.3146</v>
      </c>
      <c r="D15" s="348">
        <f t="shared" si="0"/>
        <v>41.079599999999999</v>
      </c>
      <c r="E15" s="348">
        <f t="shared" si="1"/>
        <v>25.10881313352613</v>
      </c>
    </row>
    <row r="16" spans="1:14" x14ac:dyDescent="0.2">
      <c r="A16" s="347" t="s">
        <v>362</v>
      </c>
      <c r="B16" s="348">
        <v>3.6659999999999999</v>
      </c>
      <c r="C16" s="348">
        <v>20.402799999999999</v>
      </c>
      <c r="D16" s="348">
        <f t="shared" si="0"/>
        <v>24.0688</v>
      </c>
      <c r="E16" s="348">
        <f t="shared" si="1"/>
        <v>84.768663165591974</v>
      </c>
    </row>
    <row r="17" spans="1:5" x14ac:dyDescent="0.2">
      <c r="A17" s="347" t="s">
        <v>363</v>
      </c>
      <c r="B17" s="348">
        <v>9.593</v>
      </c>
      <c r="C17" s="348">
        <v>6.6133999999999995</v>
      </c>
      <c r="D17" s="348">
        <f t="shared" si="0"/>
        <v>16.206399999999999</v>
      </c>
      <c r="E17" s="348">
        <f t="shared" si="1"/>
        <v>40.807335373679535</v>
      </c>
    </row>
    <row r="18" spans="1:5" x14ac:dyDescent="0.2">
      <c r="A18" s="347" t="s">
        <v>364</v>
      </c>
      <c r="B18" s="348">
        <v>1.27</v>
      </c>
      <c r="C18" s="348">
        <v>1.2698</v>
      </c>
      <c r="D18" s="348">
        <f t="shared" si="0"/>
        <v>2.5398000000000001</v>
      </c>
      <c r="E18" s="348">
        <f t="shared" si="1"/>
        <v>49.996062682100955</v>
      </c>
    </row>
    <row r="19" spans="1:5" x14ac:dyDescent="0.2">
      <c r="A19" s="347" t="s">
        <v>365</v>
      </c>
      <c r="B19" s="348">
        <v>11.204000000000001</v>
      </c>
      <c r="C19" s="348">
        <v>3.4053</v>
      </c>
      <c r="D19" s="348">
        <f t="shared" si="0"/>
        <v>14.609300000000001</v>
      </c>
      <c r="E19" s="348">
        <f t="shared" si="1"/>
        <v>23.309125009411812</v>
      </c>
    </row>
    <row r="20" spans="1:5" x14ac:dyDescent="0.2">
      <c r="A20" s="347" t="s">
        <v>106</v>
      </c>
      <c r="B20" s="348">
        <v>72.584999999999994</v>
      </c>
      <c r="C20" s="348">
        <v>25.491199999999999</v>
      </c>
      <c r="D20" s="348">
        <f t="shared" si="0"/>
        <v>98.0762</v>
      </c>
      <c r="E20" s="348">
        <f t="shared" si="1"/>
        <v>25.991219072517087</v>
      </c>
    </row>
    <row r="21" spans="1:5" x14ac:dyDescent="0.2">
      <c r="A21" s="347" t="s">
        <v>117</v>
      </c>
      <c r="B21" s="348">
        <v>71.766000000000005</v>
      </c>
      <c r="C21" s="348">
        <v>17.544</v>
      </c>
      <c r="D21" s="348">
        <f t="shared" si="0"/>
        <v>89.31</v>
      </c>
      <c r="E21" s="348">
        <f t="shared" si="1"/>
        <v>19.643936849177024</v>
      </c>
    </row>
    <row r="22" spans="1:5" x14ac:dyDescent="0.2">
      <c r="A22" s="347" t="s">
        <v>83</v>
      </c>
      <c r="B22" s="348">
        <v>61.49</v>
      </c>
      <c r="C22" s="348">
        <v>0</v>
      </c>
      <c r="D22" s="348">
        <f t="shared" si="0"/>
        <v>61.49</v>
      </c>
      <c r="E22" s="348">
        <f t="shared" si="1"/>
        <v>0</v>
      </c>
    </row>
    <row r="23" spans="1:5" ht="12.75" thickBot="1" x14ac:dyDescent="0.25">
      <c r="A23" s="479" t="s">
        <v>366</v>
      </c>
      <c r="B23" s="480">
        <f>SUM(B10:B22)</f>
        <v>1056.7619999999999</v>
      </c>
      <c r="C23" s="480">
        <f t="shared" ref="C23:D23" si="2">SUM(C10:C22)</f>
        <v>367.03089999999992</v>
      </c>
      <c r="D23" s="480">
        <f t="shared" si="2"/>
        <v>1423.7928999999999</v>
      </c>
      <c r="E23" s="480">
        <f>C23/D23*100</f>
        <v>25.778390944357142</v>
      </c>
    </row>
    <row r="24" spans="1:5" x14ac:dyDescent="0.2">
      <c r="A24" s="256" t="s">
        <v>367</v>
      </c>
      <c r="B24" s="172"/>
      <c r="C24" s="172"/>
      <c r="D24" s="172"/>
      <c r="E24" s="172"/>
    </row>
  </sheetData>
  <mergeCells count="5">
    <mergeCell ref="B4:E4"/>
    <mergeCell ref="B5:E5"/>
    <mergeCell ref="B6:E6"/>
    <mergeCell ref="B7:E7"/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>
    <tabColor rgb="FF9EBBD3"/>
  </sheetPr>
  <dimension ref="A1:O29"/>
  <sheetViews>
    <sheetView zoomScaleNormal="100" workbookViewId="0"/>
  </sheetViews>
  <sheetFormatPr defaultRowHeight="12" x14ac:dyDescent="0.2"/>
  <cols>
    <col min="1" max="1" width="52.28515625" style="27" bestFit="1" customWidth="1"/>
    <col min="2" max="15" width="11.140625" style="27" customWidth="1"/>
    <col min="16" max="16384" width="9.140625" style="27"/>
  </cols>
  <sheetData>
    <row r="1" spans="1:15" ht="14.25" x14ac:dyDescent="0.2">
      <c r="A1" s="60" t="s">
        <v>0</v>
      </c>
      <c r="B1" s="205"/>
    </row>
    <row r="3" spans="1:15" x14ac:dyDescent="0.2">
      <c r="A3" s="481" t="s">
        <v>131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</row>
    <row r="4" spans="1:15" x14ac:dyDescent="0.2">
      <c r="A4" s="453" t="s">
        <v>73</v>
      </c>
      <c r="B4" s="456">
        <v>2018</v>
      </c>
      <c r="C4" s="456"/>
      <c r="D4" s="456">
        <v>2019</v>
      </c>
      <c r="E4" s="456"/>
      <c r="F4" s="456"/>
      <c r="G4" s="456"/>
      <c r="H4" s="456"/>
      <c r="I4" s="456"/>
      <c r="J4" s="456"/>
      <c r="K4" s="456"/>
      <c r="L4" s="456"/>
      <c r="M4" s="456"/>
      <c r="N4" s="456" t="s">
        <v>127</v>
      </c>
      <c r="O4" s="457"/>
    </row>
    <row r="5" spans="1:15" ht="29.25" customHeight="1" x14ac:dyDescent="0.2">
      <c r="A5" s="454"/>
      <c r="B5" s="452" t="s">
        <v>124</v>
      </c>
      <c r="C5" s="452" t="s">
        <v>59</v>
      </c>
      <c r="D5" s="452" t="s">
        <v>98</v>
      </c>
      <c r="E5" s="452"/>
      <c r="F5" s="452" t="s">
        <v>108</v>
      </c>
      <c r="G5" s="452"/>
      <c r="H5" s="452" t="s">
        <v>109</v>
      </c>
      <c r="I5" s="452"/>
      <c r="J5" s="452" t="s">
        <v>123</v>
      </c>
      <c r="K5" s="452"/>
      <c r="L5" s="451" t="s">
        <v>128</v>
      </c>
      <c r="M5" s="452"/>
      <c r="N5" s="452"/>
      <c r="O5" s="458"/>
    </row>
    <row r="6" spans="1:15" ht="12.75" thickBot="1" x14ac:dyDescent="0.25">
      <c r="A6" s="455"/>
      <c r="B6" s="459"/>
      <c r="C6" s="459"/>
      <c r="D6" s="92" t="s">
        <v>124</v>
      </c>
      <c r="E6" s="92" t="s">
        <v>59</v>
      </c>
      <c r="F6" s="92" t="s">
        <v>124</v>
      </c>
      <c r="G6" s="92" t="s">
        <v>59</v>
      </c>
      <c r="H6" s="92" t="s">
        <v>124</v>
      </c>
      <c r="I6" s="92" t="s">
        <v>59</v>
      </c>
      <c r="J6" s="92" t="s">
        <v>124</v>
      </c>
      <c r="K6" s="92" t="s">
        <v>59</v>
      </c>
      <c r="L6" s="92" t="s">
        <v>124</v>
      </c>
      <c r="M6" s="92" t="s">
        <v>59</v>
      </c>
      <c r="N6" s="92" t="s">
        <v>124</v>
      </c>
      <c r="O6" s="93" t="s">
        <v>99</v>
      </c>
    </row>
    <row r="7" spans="1:15" x14ac:dyDescent="0.2">
      <c r="A7" s="39" t="s">
        <v>74</v>
      </c>
      <c r="B7" s="98">
        <v>1484.2</v>
      </c>
      <c r="C7" s="99">
        <v>21.6</v>
      </c>
      <c r="D7" s="98">
        <v>1574.9</v>
      </c>
      <c r="E7" s="99">
        <v>21.2</v>
      </c>
      <c r="F7" s="98">
        <v>1545.1</v>
      </c>
      <c r="G7" s="99">
        <v>21.1</v>
      </c>
      <c r="H7" s="98">
        <v>1545.8</v>
      </c>
      <c r="I7" s="99">
        <v>21.3</v>
      </c>
      <c r="J7" s="98">
        <v>1540.5</v>
      </c>
      <c r="K7" s="99">
        <v>21.2</v>
      </c>
      <c r="L7" s="98">
        <v>1526.7</v>
      </c>
      <c r="M7" s="99">
        <v>21</v>
      </c>
      <c r="N7" s="99">
        <v>-13.9</v>
      </c>
      <c r="O7" s="99">
        <v>-0.9</v>
      </c>
    </row>
    <row r="8" spans="1:15" x14ac:dyDescent="0.2">
      <c r="A8" s="96" t="s">
        <v>125</v>
      </c>
      <c r="B8" s="95">
        <v>905.1</v>
      </c>
      <c r="C8" s="95">
        <v>13.2</v>
      </c>
      <c r="D8" s="95">
        <v>961.8</v>
      </c>
      <c r="E8" s="95">
        <v>12.9</v>
      </c>
      <c r="F8" s="95">
        <v>950.6</v>
      </c>
      <c r="G8" s="95">
        <v>13</v>
      </c>
      <c r="H8" s="95">
        <v>945.2</v>
      </c>
      <c r="I8" s="95">
        <v>13</v>
      </c>
      <c r="J8" s="95">
        <v>939.3</v>
      </c>
      <c r="K8" s="95">
        <v>13</v>
      </c>
      <c r="L8" s="95">
        <v>947.1</v>
      </c>
      <c r="M8" s="95">
        <v>13</v>
      </c>
      <c r="N8" s="95">
        <v>7.8</v>
      </c>
      <c r="O8" s="95">
        <v>0.8</v>
      </c>
    </row>
    <row r="9" spans="1:15" x14ac:dyDescent="0.2">
      <c r="A9" s="96" t="s">
        <v>100</v>
      </c>
      <c r="B9" s="95">
        <v>391.2</v>
      </c>
      <c r="C9" s="95">
        <v>5.7</v>
      </c>
      <c r="D9" s="95">
        <v>419.8</v>
      </c>
      <c r="E9" s="95">
        <v>5.6</v>
      </c>
      <c r="F9" s="95">
        <v>413.1</v>
      </c>
      <c r="G9" s="95">
        <v>5.7</v>
      </c>
      <c r="H9" s="95">
        <v>413.5</v>
      </c>
      <c r="I9" s="95">
        <v>5.7</v>
      </c>
      <c r="J9" s="95">
        <v>415</v>
      </c>
      <c r="K9" s="95">
        <v>5.7</v>
      </c>
      <c r="L9" s="95">
        <v>418.7</v>
      </c>
      <c r="M9" s="95">
        <v>5.8</v>
      </c>
      <c r="N9" s="95">
        <v>3.7</v>
      </c>
      <c r="O9" s="95">
        <v>0.9</v>
      </c>
    </row>
    <row r="10" spans="1:15" x14ac:dyDescent="0.2">
      <c r="A10" s="96" t="s">
        <v>101</v>
      </c>
      <c r="B10" s="95">
        <v>188</v>
      </c>
      <c r="C10" s="95">
        <v>2.7</v>
      </c>
      <c r="D10" s="95">
        <v>193.2</v>
      </c>
      <c r="E10" s="95">
        <v>2.6</v>
      </c>
      <c r="F10" s="95">
        <v>181.4</v>
      </c>
      <c r="G10" s="95">
        <v>2.5</v>
      </c>
      <c r="H10" s="95">
        <v>187.1</v>
      </c>
      <c r="I10" s="95">
        <v>2.6</v>
      </c>
      <c r="J10" s="95">
        <v>186.3</v>
      </c>
      <c r="K10" s="95">
        <v>2.6</v>
      </c>
      <c r="L10" s="95">
        <v>160.80000000000001</v>
      </c>
      <c r="M10" s="95">
        <v>2.2000000000000002</v>
      </c>
      <c r="N10" s="95">
        <v>-25.5</v>
      </c>
      <c r="O10" s="95">
        <v>-13.7</v>
      </c>
    </row>
    <row r="11" spans="1:15" x14ac:dyDescent="0.2">
      <c r="A11" s="40" t="s">
        <v>102</v>
      </c>
      <c r="B11" s="100">
        <v>256.7</v>
      </c>
      <c r="C11" s="100">
        <v>3.7</v>
      </c>
      <c r="D11" s="100">
        <v>275.2</v>
      </c>
      <c r="E11" s="100">
        <v>3.7</v>
      </c>
      <c r="F11" s="100">
        <v>271.60000000000002</v>
      </c>
      <c r="G11" s="100">
        <v>3.7</v>
      </c>
      <c r="H11" s="100">
        <v>275.5</v>
      </c>
      <c r="I11" s="100">
        <v>3.8</v>
      </c>
      <c r="J11" s="100">
        <v>276.2</v>
      </c>
      <c r="K11" s="100">
        <v>3.8</v>
      </c>
      <c r="L11" s="100">
        <v>264.3</v>
      </c>
      <c r="M11" s="100">
        <v>3.6</v>
      </c>
      <c r="N11" s="100">
        <v>-11.9</v>
      </c>
      <c r="O11" s="100">
        <v>-4.3</v>
      </c>
    </row>
    <row r="12" spans="1:15" x14ac:dyDescent="0.2">
      <c r="A12" s="40" t="s">
        <v>76</v>
      </c>
      <c r="B12" s="101">
        <v>1227.5</v>
      </c>
      <c r="C12" s="100">
        <v>17.899999999999999</v>
      </c>
      <c r="D12" s="101">
        <v>1299.7</v>
      </c>
      <c r="E12" s="100">
        <v>17.5</v>
      </c>
      <c r="F12" s="101">
        <v>1273.5</v>
      </c>
      <c r="G12" s="100">
        <v>17.399999999999999</v>
      </c>
      <c r="H12" s="101">
        <v>1270.3</v>
      </c>
      <c r="I12" s="100">
        <v>17.5</v>
      </c>
      <c r="J12" s="101">
        <v>1264.4000000000001</v>
      </c>
      <c r="K12" s="100">
        <v>17.399999999999999</v>
      </c>
      <c r="L12" s="101">
        <v>1262.4000000000001</v>
      </c>
      <c r="M12" s="100">
        <v>17.3</v>
      </c>
      <c r="N12" s="100">
        <v>-2</v>
      </c>
      <c r="O12" s="100">
        <v>-0.2</v>
      </c>
    </row>
    <row r="13" spans="1:15" x14ac:dyDescent="0.2">
      <c r="A13" s="40" t="s">
        <v>77</v>
      </c>
      <c r="B13" s="101">
        <v>1351.8</v>
      </c>
      <c r="C13" s="100">
        <v>19.7</v>
      </c>
      <c r="D13" s="101">
        <v>1438.7</v>
      </c>
      <c r="E13" s="100">
        <v>19.3</v>
      </c>
      <c r="F13" s="101">
        <v>1412.5</v>
      </c>
      <c r="G13" s="100">
        <v>19.3</v>
      </c>
      <c r="H13" s="101">
        <v>1409.1</v>
      </c>
      <c r="I13" s="100">
        <v>19.399999999999999</v>
      </c>
      <c r="J13" s="101">
        <v>1403.4</v>
      </c>
      <c r="K13" s="100">
        <v>19.399999999999999</v>
      </c>
      <c r="L13" s="101">
        <v>1401.4</v>
      </c>
      <c r="M13" s="100">
        <v>19.2</v>
      </c>
      <c r="N13" s="100">
        <v>-2</v>
      </c>
      <c r="O13" s="100">
        <v>-0.1</v>
      </c>
    </row>
    <row r="14" spans="1:15" x14ac:dyDescent="0.2">
      <c r="A14" s="96" t="s">
        <v>69</v>
      </c>
      <c r="B14" s="97">
        <v>1085.7</v>
      </c>
      <c r="C14" s="95">
        <v>15.8</v>
      </c>
      <c r="D14" s="97">
        <v>1169.8</v>
      </c>
      <c r="E14" s="95">
        <v>15.7</v>
      </c>
      <c r="F14" s="97">
        <v>1170</v>
      </c>
      <c r="G14" s="95">
        <v>16</v>
      </c>
      <c r="H14" s="97">
        <v>1168.2</v>
      </c>
      <c r="I14" s="95">
        <v>16.100000000000001</v>
      </c>
      <c r="J14" s="97">
        <v>1164.8</v>
      </c>
      <c r="K14" s="95">
        <v>16.100000000000001</v>
      </c>
      <c r="L14" s="97">
        <v>1155.3</v>
      </c>
      <c r="M14" s="95">
        <v>15.9</v>
      </c>
      <c r="N14" s="95">
        <v>-9.5</v>
      </c>
      <c r="O14" s="95">
        <v>-0.8</v>
      </c>
    </row>
    <row r="15" spans="1:15" x14ac:dyDescent="0.2">
      <c r="A15" s="43" t="s">
        <v>78</v>
      </c>
      <c r="B15" s="95">
        <v>586.4</v>
      </c>
      <c r="C15" s="95">
        <v>8.5</v>
      </c>
      <c r="D15" s="95">
        <v>637.9</v>
      </c>
      <c r="E15" s="95">
        <v>8.6</v>
      </c>
      <c r="F15" s="95">
        <v>631.20000000000005</v>
      </c>
      <c r="G15" s="95">
        <v>8.6</v>
      </c>
      <c r="H15" s="95">
        <v>630.20000000000005</v>
      </c>
      <c r="I15" s="95">
        <v>8.6999999999999993</v>
      </c>
      <c r="J15" s="95">
        <v>630.9</v>
      </c>
      <c r="K15" s="95">
        <v>8.6999999999999993</v>
      </c>
      <c r="L15" s="95">
        <v>626.1</v>
      </c>
      <c r="M15" s="95">
        <v>8.6</v>
      </c>
      <c r="N15" s="95">
        <v>-4.8</v>
      </c>
      <c r="O15" s="95">
        <v>-0.8</v>
      </c>
    </row>
    <row r="16" spans="1:15" x14ac:dyDescent="0.2">
      <c r="A16" s="43" t="s">
        <v>79</v>
      </c>
      <c r="B16" s="95">
        <v>298</v>
      </c>
      <c r="C16" s="95">
        <v>4.3</v>
      </c>
      <c r="D16" s="95">
        <v>324.89999999999998</v>
      </c>
      <c r="E16" s="95">
        <v>4.4000000000000004</v>
      </c>
      <c r="F16" s="95">
        <v>326.2</v>
      </c>
      <c r="G16" s="95">
        <v>4.5</v>
      </c>
      <c r="H16" s="95">
        <v>325</v>
      </c>
      <c r="I16" s="95">
        <v>4.5</v>
      </c>
      <c r="J16" s="95">
        <v>324.60000000000002</v>
      </c>
      <c r="K16" s="95">
        <v>4.5</v>
      </c>
      <c r="L16" s="95">
        <v>318.60000000000002</v>
      </c>
      <c r="M16" s="95">
        <v>4.4000000000000004</v>
      </c>
      <c r="N16" s="95">
        <v>-5.9</v>
      </c>
      <c r="O16" s="95">
        <v>-1.8</v>
      </c>
    </row>
    <row r="17" spans="1:15" x14ac:dyDescent="0.2">
      <c r="A17" s="43" t="s">
        <v>80</v>
      </c>
      <c r="B17" s="95">
        <v>53.6</v>
      </c>
      <c r="C17" s="95">
        <v>0.8</v>
      </c>
      <c r="D17" s="95">
        <v>59.8</v>
      </c>
      <c r="E17" s="95">
        <v>0.8</v>
      </c>
      <c r="F17" s="95">
        <v>56.7</v>
      </c>
      <c r="G17" s="95">
        <v>0.8</v>
      </c>
      <c r="H17" s="95">
        <v>56.8</v>
      </c>
      <c r="I17" s="95">
        <v>0.8</v>
      </c>
      <c r="J17" s="95">
        <v>56.8</v>
      </c>
      <c r="K17" s="95">
        <v>0.8</v>
      </c>
      <c r="L17" s="95">
        <v>56</v>
      </c>
      <c r="M17" s="95">
        <v>0.8</v>
      </c>
      <c r="N17" s="95">
        <v>-0.9</v>
      </c>
      <c r="O17" s="95">
        <v>-1.5</v>
      </c>
    </row>
    <row r="18" spans="1:15" x14ac:dyDescent="0.2">
      <c r="A18" s="43" t="s">
        <v>103</v>
      </c>
      <c r="B18" s="95">
        <v>56.2</v>
      </c>
      <c r="C18" s="95">
        <v>0.8</v>
      </c>
      <c r="D18" s="95">
        <v>60.2</v>
      </c>
      <c r="E18" s="95">
        <v>0.8</v>
      </c>
      <c r="F18" s="95">
        <v>59.7</v>
      </c>
      <c r="G18" s="95">
        <v>0.8</v>
      </c>
      <c r="H18" s="95">
        <v>59.7</v>
      </c>
      <c r="I18" s="95">
        <v>0.8</v>
      </c>
      <c r="J18" s="95">
        <v>59.9</v>
      </c>
      <c r="K18" s="95">
        <v>0.8</v>
      </c>
      <c r="L18" s="95">
        <v>59.9</v>
      </c>
      <c r="M18" s="95">
        <v>0.8</v>
      </c>
      <c r="N18" s="95">
        <v>0</v>
      </c>
      <c r="O18" s="95">
        <v>-0.1</v>
      </c>
    </row>
    <row r="19" spans="1:15" x14ac:dyDescent="0.2">
      <c r="A19" s="43" t="s">
        <v>84</v>
      </c>
      <c r="B19" s="95">
        <v>13.5</v>
      </c>
      <c r="C19" s="95">
        <v>0.2</v>
      </c>
      <c r="D19" s="95">
        <v>10</v>
      </c>
      <c r="E19" s="95">
        <v>0.1</v>
      </c>
      <c r="F19" s="95">
        <v>10.199999999999999</v>
      </c>
      <c r="G19" s="95">
        <v>0.1</v>
      </c>
      <c r="H19" s="95">
        <v>10.5</v>
      </c>
      <c r="I19" s="95">
        <v>0.1</v>
      </c>
      <c r="J19" s="95">
        <v>10.4</v>
      </c>
      <c r="K19" s="95">
        <v>0.1</v>
      </c>
      <c r="L19" s="95">
        <v>10.199999999999999</v>
      </c>
      <c r="M19" s="95">
        <v>0.1</v>
      </c>
      <c r="N19" s="95">
        <v>-0.2</v>
      </c>
      <c r="O19" s="95">
        <v>-1.8</v>
      </c>
    </row>
    <row r="20" spans="1:15" x14ac:dyDescent="0.2">
      <c r="A20" s="43" t="s">
        <v>104</v>
      </c>
      <c r="B20" s="95">
        <v>13.8</v>
      </c>
      <c r="C20" s="95">
        <v>0.2</v>
      </c>
      <c r="D20" s="95">
        <v>15.2</v>
      </c>
      <c r="E20" s="95">
        <v>0.2</v>
      </c>
      <c r="F20" s="95">
        <v>15</v>
      </c>
      <c r="G20" s="95">
        <v>0.2</v>
      </c>
      <c r="H20" s="95">
        <v>14.9</v>
      </c>
      <c r="I20" s="95">
        <v>0.2</v>
      </c>
      <c r="J20" s="95">
        <v>14.9</v>
      </c>
      <c r="K20" s="95">
        <v>0.2</v>
      </c>
      <c r="L20" s="95">
        <v>14.7</v>
      </c>
      <c r="M20" s="95">
        <v>0.2</v>
      </c>
      <c r="N20" s="95">
        <v>-0.2</v>
      </c>
      <c r="O20" s="95">
        <v>-1.3</v>
      </c>
    </row>
    <row r="21" spans="1:15" x14ac:dyDescent="0.2">
      <c r="A21" s="43" t="s">
        <v>86</v>
      </c>
      <c r="B21" s="95">
        <v>13.4</v>
      </c>
      <c r="C21" s="95">
        <v>0.2</v>
      </c>
      <c r="D21" s="95">
        <v>13.3</v>
      </c>
      <c r="E21" s="95">
        <v>0.2</v>
      </c>
      <c r="F21" s="95">
        <v>13.2</v>
      </c>
      <c r="G21" s="95">
        <v>0.2</v>
      </c>
      <c r="H21" s="95">
        <v>13.3</v>
      </c>
      <c r="I21" s="95">
        <v>0.2</v>
      </c>
      <c r="J21" s="95">
        <v>13.3</v>
      </c>
      <c r="K21" s="95">
        <v>0.2</v>
      </c>
      <c r="L21" s="95">
        <v>13.4</v>
      </c>
      <c r="M21" s="95">
        <v>0.2</v>
      </c>
      <c r="N21" s="95">
        <v>0.1</v>
      </c>
      <c r="O21" s="95">
        <v>0.5</v>
      </c>
    </row>
    <row r="22" spans="1:15" x14ac:dyDescent="0.2">
      <c r="A22" s="43" t="s">
        <v>105</v>
      </c>
      <c r="B22" s="95">
        <v>13.9</v>
      </c>
      <c r="C22" s="95">
        <v>0.2</v>
      </c>
      <c r="D22" s="95">
        <v>17.5</v>
      </c>
      <c r="E22" s="95">
        <v>0.2</v>
      </c>
      <c r="F22" s="95">
        <v>17.5</v>
      </c>
      <c r="G22" s="95">
        <v>0.2</v>
      </c>
      <c r="H22" s="95">
        <v>17.5</v>
      </c>
      <c r="I22" s="95">
        <v>0.2</v>
      </c>
      <c r="J22" s="95">
        <v>16.100000000000001</v>
      </c>
      <c r="K22" s="95">
        <v>0.2</v>
      </c>
      <c r="L22" s="95">
        <v>14.8</v>
      </c>
      <c r="M22" s="95">
        <v>0.2</v>
      </c>
      <c r="N22" s="95">
        <v>-1.3</v>
      </c>
      <c r="O22" s="95">
        <v>-7.8</v>
      </c>
    </row>
    <row r="23" spans="1:15" x14ac:dyDescent="0.2">
      <c r="A23" s="43" t="s">
        <v>88</v>
      </c>
      <c r="B23" s="95">
        <v>15.3</v>
      </c>
      <c r="C23" s="95">
        <v>0.2</v>
      </c>
      <c r="D23" s="95">
        <v>17.5</v>
      </c>
      <c r="E23" s="95">
        <v>0.2</v>
      </c>
      <c r="F23" s="95">
        <v>20.399999999999999</v>
      </c>
      <c r="G23" s="95">
        <v>0.3</v>
      </c>
      <c r="H23" s="95">
        <v>19.8</v>
      </c>
      <c r="I23" s="95">
        <v>0.3</v>
      </c>
      <c r="J23" s="95">
        <v>19.3</v>
      </c>
      <c r="K23" s="95">
        <v>0.3</v>
      </c>
      <c r="L23" s="95">
        <v>20.399999999999999</v>
      </c>
      <c r="M23" s="95">
        <v>0.3</v>
      </c>
      <c r="N23" s="95">
        <v>1.1000000000000001</v>
      </c>
      <c r="O23" s="95">
        <v>5.7</v>
      </c>
    </row>
    <row r="24" spans="1:15" x14ac:dyDescent="0.2">
      <c r="A24" s="43" t="s">
        <v>71</v>
      </c>
      <c r="B24" s="95">
        <v>21.7</v>
      </c>
      <c r="C24" s="95">
        <v>0.3</v>
      </c>
      <c r="D24" s="95">
        <v>13.5</v>
      </c>
      <c r="E24" s="95">
        <v>0.2</v>
      </c>
      <c r="F24" s="95">
        <v>20.100000000000001</v>
      </c>
      <c r="G24" s="95">
        <v>0.3</v>
      </c>
      <c r="H24" s="95">
        <v>20.399999999999999</v>
      </c>
      <c r="I24" s="95">
        <v>0.3</v>
      </c>
      <c r="J24" s="95">
        <v>18.600000000000001</v>
      </c>
      <c r="K24" s="95">
        <v>0.3</v>
      </c>
      <c r="L24" s="95">
        <v>21.2</v>
      </c>
      <c r="M24" s="95">
        <v>0.3</v>
      </c>
      <c r="N24" s="95">
        <v>2.6</v>
      </c>
      <c r="O24" s="95">
        <v>14</v>
      </c>
    </row>
    <row r="25" spans="1:15" x14ac:dyDescent="0.2">
      <c r="A25" s="96" t="s">
        <v>126</v>
      </c>
      <c r="B25" s="95">
        <v>266</v>
      </c>
      <c r="C25" s="95">
        <v>3.9</v>
      </c>
      <c r="D25" s="95">
        <v>268.89999999999998</v>
      </c>
      <c r="E25" s="95">
        <v>3.6</v>
      </c>
      <c r="F25" s="95">
        <v>242.5</v>
      </c>
      <c r="G25" s="95">
        <v>3.3</v>
      </c>
      <c r="H25" s="95">
        <v>240.9</v>
      </c>
      <c r="I25" s="95">
        <v>3.3</v>
      </c>
      <c r="J25" s="95">
        <v>238.6</v>
      </c>
      <c r="K25" s="95">
        <v>3.3</v>
      </c>
      <c r="L25" s="95">
        <v>246.1</v>
      </c>
      <c r="M25" s="95">
        <v>3.4</v>
      </c>
      <c r="N25" s="95">
        <v>7.5</v>
      </c>
      <c r="O25" s="95">
        <v>3.1</v>
      </c>
    </row>
    <row r="26" spans="1:15" x14ac:dyDescent="0.2">
      <c r="A26" s="43" t="s">
        <v>106</v>
      </c>
      <c r="B26" s="95">
        <v>137.19999999999999</v>
      </c>
      <c r="C26" s="95">
        <v>2</v>
      </c>
      <c r="D26" s="95">
        <v>139.5</v>
      </c>
      <c r="E26" s="95">
        <v>1.9</v>
      </c>
      <c r="F26" s="95">
        <v>142.69999999999999</v>
      </c>
      <c r="G26" s="95">
        <v>2</v>
      </c>
      <c r="H26" s="95">
        <v>143.19999999999999</v>
      </c>
      <c r="I26" s="95">
        <v>2</v>
      </c>
      <c r="J26" s="95">
        <v>143.19999999999999</v>
      </c>
      <c r="K26" s="95">
        <v>2</v>
      </c>
      <c r="L26" s="95">
        <v>142.30000000000001</v>
      </c>
      <c r="M26" s="95">
        <v>2</v>
      </c>
      <c r="N26" s="95">
        <v>-0.9</v>
      </c>
      <c r="O26" s="95">
        <v>-0.6</v>
      </c>
    </row>
    <row r="27" spans="1:15" x14ac:dyDescent="0.2">
      <c r="A27" s="43" t="s">
        <v>70</v>
      </c>
      <c r="B27" s="95">
        <v>128.80000000000001</v>
      </c>
      <c r="C27" s="95">
        <v>1.9</v>
      </c>
      <c r="D27" s="95">
        <v>129.4</v>
      </c>
      <c r="E27" s="95">
        <v>1.7</v>
      </c>
      <c r="F27" s="95">
        <v>99.8</v>
      </c>
      <c r="G27" s="95">
        <v>1.4</v>
      </c>
      <c r="H27" s="95">
        <v>97.6</v>
      </c>
      <c r="I27" s="95">
        <v>1.3</v>
      </c>
      <c r="J27" s="95">
        <v>95.4</v>
      </c>
      <c r="K27" s="95">
        <v>1.3</v>
      </c>
      <c r="L27" s="95">
        <v>103.8</v>
      </c>
      <c r="M27" s="95">
        <v>1.4</v>
      </c>
      <c r="N27" s="95">
        <v>8.4</v>
      </c>
      <c r="O27" s="95">
        <v>8.8000000000000007</v>
      </c>
    </row>
    <row r="28" spans="1:15" x14ac:dyDescent="0.2">
      <c r="A28" s="40" t="s">
        <v>107</v>
      </c>
      <c r="B28" s="100">
        <v>4</v>
      </c>
      <c r="C28" s="100">
        <v>0.1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</row>
    <row r="29" spans="1:15" ht="12.75" thickBot="1" x14ac:dyDescent="0.25">
      <c r="A29" s="44" t="s">
        <v>96</v>
      </c>
      <c r="B29" s="90">
        <v>-120.2</v>
      </c>
      <c r="C29" s="90">
        <v>-1.7</v>
      </c>
      <c r="D29" s="90">
        <v>-139</v>
      </c>
      <c r="E29" s="90">
        <v>-1.9</v>
      </c>
      <c r="F29" s="90">
        <v>-139</v>
      </c>
      <c r="G29" s="90">
        <v>-1.9</v>
      </c>
      <c r="H29" s="90">
        <v>-138.80000000000001</v>
      </c>
      <c r="I29" s="90">
        <v>-1.9</v>
      </c>
      <c r="J29" s="90">
        <v>-139</v>
      </c>
      <c r="K29" s="90">
        <v>-1.9</v>
      </c>
      <c r="L29" s="90">
        <v>-139</v>
      </c>
      <c r="M29" s="90">
        <v>-1.9</v>
      </c>
      <c r="N29" s="90">
        <v>0</v>
      </c>
      <c r="O29" s="90">
        <v>0</v>
      </c>
    </row>
  </sheetData>
  <mergeCells count="12">
    <mergeCell ref="A3:O3"/>
    <mergeCell ref="L5:M5"/>
    <mergeCell ref="A4:A6"/>
    <mergeCell ref="B4:C4"/>
    <mergeCell ref="D4:M4"/>
    <mergeCell ref="N4:O5"/>
    <mergeCell ref="B5:B6"/>
    <mergeCell ref="C5:C6"/>
    <mergeCell ref="D5:E5"/>
    <mergeCell ref="F5:G5"/>
    <mergeCell ref="H5:I5"/>
    <mergeCell ref="J5:K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1">
    <tabColor rgb="FF9EBBD3"/>
  </sheetPr>
  <dimension ref="A1:O29"/>
  <sheetViews>
    <sheetView zoomScale="110" zoomScaleNormal="110" workbookViewId="0"/>
  </sheetViews>
  <sheetFormatPr defaultRowHeight="12" x14ac:dyDescent="0.2"/>
  <cols>
    <col min="1" max="1" width="52.28515625" style="27" bestFit="1" customWidth="1"/>
    <col min="2" max="15" width="11.140625" style="27" customWidth="1"/>
    <col min="16" max="16384" width="9.140625" style="27"/>
  </cols>
  <sheetData>
    <row r="1" spans="1:15" ht="14.25" x14ac:dyDescent="0.2">
      <c r="A1" s="60" t="s">
        <v>0</v>
      </c>
      <c r="B1" s="205"/>
    </row>
    <row r="3" spans="1:15" x14ac:dyDescent="0.2">
      <c r="A3" s="481" t="s">
        <v>129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89"/>
    </row>
    <row r="4" spans="1:15" x14ac:dyDescent="0.2">
      <c r="A4" s="45" t="s">
        <v>73</v>
      </c>
      <c r="B4" s="46">
        <v>2018</v>
      </c>
      <c r="C4" s="46">
        <v>2019</v>
      </c>
      <c r="D4" s="46">
        <v>2020</v>
      </c>
      <c r="E4" s="46">
        <v>2021</v>
      </c>
      <c r="F4" s="46">
        <v>2022</v>
      </c>
      <c r="G4" s="46">
        <v>2023</v>
      </c>
      <c r="H4" s="46">
        <v>2024</v>
      </c>
      <c r="I4" s="46">
        <v>2025</v>
      </c>
      <c r="J4" s="46">
        <v>2026</v>
      </c>
      <c r="K4" s="46">
        <v>2027</v>
      </c>
      <c r="L4" s="46">
        <v>2028</v>
      </c>
      <c r="M4" s="46">
        <v>2029</v>
      </c>
      <c r="N4" s="47">
        <v>2030</v>
      </c>
    </row>
    <row r="5" spans="1:15" x14ac:dyDescent="0.2">
      <c r="A5" s="39" t="s">
        <v>74</v>
      </c>
      <c r="B5" s="103">
        <v>21.74</v>
      </c>
      <c r="C5" s="103">
        <v>20.97</v>
      </c>
      <c r="D5" s="103">
        <v>20.51</v>
      </c>
      <c r="E5" s="103">
        <v>20.53</v>
      </c>
      <c r="F5" s="103">
        <v>20.6</v>
      </c>
      <c r="G5" s="103">
        <v>20.7</v>
      </c>
      <c r="H5" s="103">
        <v>20.74</v>
      </c>
      <c r="I5" s="103">
        <v>20.78</v>
      </c>
      <c r="J5" s="103">
        <v>20.81</v>
      </c>
      <c r="K5" s="103">
        <v>20.84</v>
      </c>
      <c r="L5" s="103">
        <v>20.88</v>
      </c>
      <c r="M5" s="103">
        <v>20.91</v>
      </c>
      <c r="N5" s="103">
        <v>20.94</v>
      </c>
    </row>
    <row r="6" spans="1:15" x14ac:dyDescent="0.2">
      <c r="A6" s="40" t="s">
        <v>75</v>
      </c>
      <c r="B6" s="104">
        <v>3.76</v>
      </c>
      <c r="C6" s="104">
        <v>3.63</v>
      </c>
      <c r="D6" s="104">
        <v>3.49</v>
      </c>
      <c r="E6" s="104">
        <v>3.51</v>
      </c>
      <c r="F6" s="104">
        <v>3.56</v>
      </c>
      <c r="G6" s="104">
        <v>3.6</v>
      </c>
      <c r="H6" s="104">
        <v>3.63</v>
      </c>
      <c r="I6" s="104">
        <v>3.67</v>
      </c>
      <c r="J6" s="104">
        <v>3.7</v>
      </c>
      <c r="K6" s="104">
        <v>3.73</v>
      </c>
      <c r="L6" s="104">
        <v>3.76</v>
      </c>
      <c r="M6" s="104">
        <v>3.78</v>
      </c>
      <c r="N6" s="104">
        <v>3.81</v>
      </c>
    </row>
    <row r="7" spans="1:15" x14ac:dyDescent="0.2">
      <c r="A7" s="40" t="s">
        <v>76</v>
      </c>
      <c r="B7" s="104">
        <v>17.98</v>
      </c>
      <c r="C7" s="104">
        <v>17.34</v>
      </c>
      <c r="D7" s="104">
        <v>17.02</v>
      </c>
      <c r="E7" s="104">
        <v>17.02</v>
      </c>
      <c r="F7" s="104">
        <v>17.05</v>
      </c>
      <c r="G7" s="104">
        <v>17.100000000000001</v>
      </c>
      <c r="H7" s="104">
        <v>17.11</v>
      </c>
      <c r="I7" s="104">
        <v>17.11</v>
      </c>
      <c r="J7" s="104">
        <v>17.11</v>
      </c>
      <c r="K7" s="104">
        <v>17.12</v>
      </c>
      <c r="L7" s="104">
        <v>17.12</v>
      </c>
      <c r="M7" s="104">
        <v>17.12</v>
      </c>
      <c r="N7" s="104">
        <v>17.13</v>
      </c>
    </row>
    <row r="8" spans="1:15" x14ac:dyDescent="0.2">
      <c r="A8" s="40" t="s">
        <v>77</v>
      </c>
      <c r="B8" s="104">
        <v>19.8</v>
      </c>
      <c r="C8" s="104">
        <v>19.66</v>
      </c>
      <c r="D8" s="104">
        <v>19.04</v>
      </c>
      <c r="E8" s="104">
        <v>18.329999999999998</v>
      </c>
      <c r="F8" s="104">
        <v>18.16</v>
      </c>
      <c r="G8" s="104">
        <v>17.78</v>
      </c>
      <c r="H8" s="104">
        <v>17.47</v>
      </c>
      <c r="I8" s="104">
        <v>17.14</v>
      </c>
      <c r="J8" s="104">
        <v>16.88</v>
      </c>
      <c r="K8" s="104">
        <v>16.59</v>
      </c>
      <c r="L8" s="104">
        <v>16.39</v>
      </c>
      <c r="M8" s="104">
        <v>16.170000000000002</v>
      </c>
      <c r="N8" s="104">
        <v>16.03</v>
      </c>
    </row>
    <row r="9" spans="1:15" x14ac:dyDescent="0.2">
      <c r="A9" s="38" t="s">
        <v>69</v>
      </c>
      <c r="B9" s="105">
        <v>17.91</v>
      </c>
      <c r="C9" s="105">
        <v>17.82</v>
      </c>
      <c r="D9" s="105">
        <v>17.649999999999999</v>
      </c>
      <c r="E9" s="105">
        <v>17.39</v>
      </c>
      <c r="F9" s="105">
        <v>17.239999999999998</v>
      </c>
      <c r="G9" s="105">
        <v>16.89</v>
      </c>
      <c r="H9" s="105">
        <v>16.59</v>
      </c>
      <c r="I9" s="105">
        <v>16.29</v>
      </c>
      <c r="J9" s="105">
        <v>16.05</v>
      </c>
      <c r="K9" s="105">
        <v>15.79</v>
      </c>
      <c r="L9" s="105">
        <v>15.61</v>
      </c>
      <c r="M9" s="105">
        <v>15.41</v>
      </c>
      <c r="N9" s="105">
        <v>15.29</v>
      </c>
    </row>
    <row r="10" spans="1:15" x14ac:dyDescent="0.2">
      <c r="A10" s="37" t="s">
        <v>78</v>
      </c>
      <c r="B10" s="106">
        <v>8.59</v>
      </c>
      <c r="C10" s="106">
        <v>8.6</v>
      </c>
      <c r="D10" s="106">
        <v>8.84</v>
      </c>
      <c r="E10" s="106">
        <v>8.8800000000000008</v>
      </c>
      <c r="F10" s="106">
        <v>8.9</v>
      </c>
      <c r="G10" s="106">
        <v>8.89</v>
      </c>
      <c r="H10" s="106">
        <v>8.8800000000000008</v>
      </c>
      <c r="I10" s="106">
        <v>8.89</v>
      </c>
      <c r="J10" s="106">
        <v>8.91</v>
      </c>
      <c r="K10" s="106">
        <v>8.94</v>
      </c>
      <c r="L10" s="106">
        <v>8.99</v>
      </c>
      <c r="M10" s="106">
        <v>9.06</v>
      </c>
      <c r="N10" s="106">
        <v>9.16</v>
      </c>
    </row>
    <row r="11" spans="1:15" x14ac:dyDescent="0.2">
      <c r="A11" s="37" t="s">
        <v>79</v>
      </c>
      <c r="B11" s="106">
        <v>4.3600000000000003</v>
      </c>
      <c r="C11" s="106">
        <v>4.38</v>
      </c>
      <c r="D11" s="106">
        <v>4.29</v>
      </c>
      <c r="E11" s="106">
        <v>4.1900000000000004</v>
      </c>
      <c r="F11" s="106">
        <v>4.0999999999999996</v>
      </c>
      <c r="G11" s="106">
        <v>3.85</v>
      </c>
      <c r="H11" s="106">
        <v>3.62</v>
      </c>
      <c r="I11" s="106">
        <v>3.4</v>
      </c>
      <c r="J11" s="106">
        <v>3.19</v>
      </c>
      <c r="K11" s="106">
        <v>3</v>
      </c>
      <c r="L11" s="106">
        <v>2.81</v>
      </c>
      <c r="M11" s="106">
        <v>2.64</v>
      </c>
      <c r="N11" s="106">
        <v>2.48</v>
      </c>
    </row>
    <row r="12" spans="1:15" x14ac:dyDescent="0.2">
      <c r="A12" s="37" t="s">
        <v>80</v>
      </c>
      <c r="B12" s="106">
        <v>0.78</v>
      </c>
      <c r="C12" s="106">
        <v>0.77</v>
      </c>
      <c r="D12" s="106">
        <v>0.56999999999999995</v>
      </c>
      <c r="E12" s="106">
        <v>0.56000000000000005</v>
      </c>
      <c r="F12" s="106">
        <v>0.55000000000000004</v>
      </c>
      <c r="G12" s="106">
        <v>0.54</v>
      </c>
      <c r="H12" s="106">
        <v>0.54</v>
      </c>
      <c r="I12" s="106">
        <v>0.53</v>
      </c>
      <c r="J12" s="106">
        <v>0.52</v>
      </c>
      <c r="K12" s="106">
        <v>0.52</v>
      </c>
      <c r="L12" s="106">
        <v>0.51</v>
      </c>
      <c r="M12" s="106">
        <v>0.5</v>
      </c>
      <c r="N12" s="106">
        <v>0.49</v>
      </c>
    </row>
    <row r="13" spans="1:15" x14ac:dyDescent="0.2">
      <c r="A13" s="41" t="s">
        <v>81</v>
      </c>
      <c r="B13" s="106">
        <v>0.25</v>
      </c>
      <c r="C13" s="106">
        <v>0.24</v>
      </c>
      <c r="D13" s="106">
        <v>0.04</v>
      </c>
      <c r="E13" s="106">
        <v>0.04</v>
      </c>
      <c r="F13" s="106">
        <v>0.04</v>
      </c>
      <c r="G13" s="106">
        <v>0.04</v>
      </c>
      <c r="H13" s="106">
        <v>0.04</v>
      </c>
      <c r="I13" s="106">
        <v>0.04</v>
      </c>
      <c r="J13" s="106">
        <v>0.04</v>
      </c>
      <c r="K13" s="106">
        <v>0.04</v>
      </c>
      <c r="L13" s="106">
        <v>0.04</v>
      </c>
      <c r="M13" s="106">
        <v>0.04</v>
      </c>
      <c r="N13" s="106">
        <v>0.04</v>
      </c>
    </row>
    <row r="14" spans="1:15" x14ac:dyDescent="0.2">
      <c r="A14" s="41" t="s">
        <v>82</v>
      </c>
      <c r="B14" s="106">
        <v>0.53</v>
      </c>
      <c r="C14" s="106">
        <v>0.53</v>
      </c>
      <c r="D14" s="106">
        <v>0.53</v>
      </c>
      <c r="E14" s="106">
        <v>0.52</v>
      </c>
      <c r="F14" s="106">
        <v>0.51</v>
      </c>
      <c r="G14" s="106">
        <v>0.51</v>
      </c>
      <c r="H14" s="106">
        <v>0.5</v>
      </c>
      <c r="I14" s="106">
        <v>0.49</v>
      </c>
      <c r="J14" s="106">
        <v>0.49</v>
      </c>
      <c r="K14" s="106">
        <v>0.48</v>
      </c>
      <c r="L14" s="106">
        <v>0.47</v>
      </c>
      <c r="M14" s="106">
        <v>0.46</v>
      </c>
      <c r="N14" s="106">
        <v>0.46</v>
      </c>
    </row>
    <row r="15" spans="1:15" x14ac:dyDescent="0.2">
      <c r="A15" s="37" t="s">
        <v>83</v>
      </c>
      <c r="B15" s="106">
        <v>0.82</v>
      </c>
      <c r="C15" s="106">
        <v>0.82</v>
      </c>
      <c r="D15" s="106">
        <v>0.82</v>
      </c>
      <c r="E15" s="106">
        <v>0.8</v>
      </c>
      <c r="F15" s="106">
        <v>0.8</v>
      </c>
      <c r="G15" s="106">
        <v>0.79</v>
      </c>
      <c r="H15" s="106">
        <v>0.78</v>
      </c>
      <c r="I15" s="106">
        <v>0.78</v>
      </c>
      <c r="J15" s="106">
        <v>0.77</v>
      </c>
      <c r="K15" s="106">
        <v>0.76</v>
      </c>
      <c r="L15" s="106">
        <v>0.76</v>
      </c>
      <c r="M15" s="106">
        <v>0.75</v>
      </c>
      <c r="N15" s="106">
        <v>0.74</v>
      </c>
    </row>
    <row r="16" spans="1:15" x14ac:dyDescent="0.2">
      <c r="A16" s="37" t="s">
        <v>84</v>
      </c>
      <c r="B16" s="106">
        <v>0.2</v>
      </c>
      <c r="C16" s="106">
        <v>0.14000000000000001</v>
      </c>
      <c r="D16" s="106">
        <v>0.1</v>
      </c>
      <c r="E16" s="106">
        <v>0.02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</row>
    <row r="17" spans="1:14" x14ac:dyDescent="0.2">
      <c r="A17" s="37" t="s">
        <v>85</v>
      </c>
      <c r="B17" s="106">
        <v>0.2</v>
      </c>
      <c r="C17" s="106">
        <v>0.2</v>
      </c>
      <c r="D17" s="106">
        <v>0.2</v>
      </c>
      <c r="E17" s="106">
        <v>0.2</v>
      </c>
      <c r="F17" s="106">
        <v>0.2</v>
      </c>
      <c r="G17" s="106">
        <v>0.2</v>
      </c>
      <c r="H17" s="106">
        <v>0.2</v>
      </c>
      <c r="I17" s="106">
        <v>0.2</v>
      </c>
      <c r="J17" s="106">
        <v>0.2</v>
      </c>
      <c r="K17" s="106">
        <v>0.2</v>
      </c>
      <c r="L17" s="106">
        <v>0.2</v>
      </c>
      <c r="M17" s="106">
        <v>0.2</v>
      </c>
      <c r="N17" s="106">
        <v>0.2</v>
      </c>
    </row>
    <row r="18" spans="1:14" x14ac:dyDescent="0.2">
      <c r="A18" s="37" t="s">
        <v>86</v>
      </c>
      <c r="B18" s="106">
        <v>0.2</v>
      </c>
      <c r="C18" s="106">
        <v>0.18</v>
      </c>
      <c r="D18" s="106">
        <v>0.18</v>
      </c>
      <c r="E18" s="106">
        <v>0.17</v>
      </c>
      <c r="F18" s="106">
        <v>0.17</v>
      </c>
      <c r="G18" s="106">
        <v>0.17</v>
      </c>
      <c r="H18" s="106">
        <v>0.16</v>
      </c>
      <c r="I18" s="106">
        <v>0.16</v>
      </c>
      <c r="J18" s="106">
        <v>0.15</v>
      </c>
      <c r="K18" s="106">
        <v>0.15</v>
      </c>
      <c r="L18" s="106">
        <v>0.15</v>
      </c>
      <c r="M18" s="106">
        <v>0.14000000000000001</v>
      </c>
      <c r="N18" s="106">
        <v>0.14000000000000001</v>
      </c>
    </row>
    <row r="19" spans="1:14" x14ac:dyDescent="0.2">
      <c r="A19" s="37" t="s">
        <v>87</v>
      </c>
      <c r="B19" s="106">
        <v>0.2</v>
      </c>
      <c r="C19" s="106">
        <v>0.2</v>
      </c>
      <c r="D19" s="106">
        <v>0.2</v>
      </c>
      <c r="E19" s="106">
        <v>0.2</v>
      </c>
      <c r="F19" s="106">
        <v>0.2</v>
      </c>
      <c r="G19" s="106">
        <v>0.2</v>
      </c>
      <c r="H19" s="106">
        <v>0.2</v>
      </c>
      <c r="I19" s="106">
        <v>0.2</v>
      </c>
      <c r="J19" s="106">
        <v>0.2</v>
      </c>
      <c r="K19" s="106">
        <v>0.2</v>
      </c>
      <c r="L19" s="106">
        <v>0.2</v>
      </c>
      <c r="M19" s="106">
        <v>0.2</v>
      </c>
      <c r="N19" s="106">
        <v>0.2</v>
      </c>
    </row>
    <row r="20" spans="1:14" x14ac:dyDescent="0.2">
      <c r="A20" s="37" t="s">
        <v>88</v>
      </c>
      <c r="B20" s="106">
        <v>0.22</v>
      </c>
      <c r="C20" s="106">
        <v>0.28000000000000003</v>
      </c>
      <c r="D20" s="106">
        <v>0.27</v>
      </c>
      <c r="E20" s="106">
        <v>0.27</v>
      </c>
      <c r="F20" s="106">
        <v>0.26</v>
      </c>
      <c r="G20" s="106">
        <v>0.25</v>
      </c>
      <c r="H20" s="106">
        <v>0.25</v>
      </c>
      <c r="I20" s="106">
        <v>0.24</v>
      </c>
      <c r="J20" s="106">
        <v>0.24</v>
      </c>
      <c r="K20" s="106">
        <v>0.23</v>
      </c>
      <c r="L20" s="106">
        <v>0.23</v>
      </c>
      <c r="M20" s="106">
        <v>0.22</v>
      </c>
      <c r="N20" s="106">
        <v>0.22</v>
      </c>
    </row>
    <row r="21" spans="1:14" x14ac:dyDescent="0.2">
      <c r="A21" s="37" t="s">
        <v>89</v>
      </c>
      <c r="B21" s="106">
        <v>2.33</v>
      </c>
      <c r="C21" s="106">
        <v>2.25</v>
      </c>
      <c r="D21" s="106">
        <v>2.1800000000000002</v>
      </c>
      <c r="E21" s="106">
        <v>2.09</v>
      </c>
      <c r="F21" s="106">
        <v>2.06</v>
      </c>
      <c r="G21" s="106">
        <v>1.99</v>
      </c>
      <c r="H21" s="106">
        <v>1.96</v>
      </c>
      <c r="I21" s="106">
        <v>1.89</v>
      </c>
      <c r="J21" s="106">
        <v>1.86</v>
      </c>
      <c r="K21" s="106">
        <v>1.79</v>
      </c>
      <c r="L21" s="106">
        <v>1.76</v>
      </c>
      <c r="M21" s="106">
        <v>1.69</v>
      </c>
      <c r="N21" s="106">
        <v>1.66</v>
      </c>
    </row>
    <row r="22" spans="1:14" x14ac:dyDescent="0.2">
      <c r="A22" s="41" t="s">
        <v>90</v>
      </c>
      <c r="B22" s="106">
        <v>0.32</v>
      </c>
      <c r="C22" s="106">
        <v>0.28999999999999998</v>
      </c>
      <c r="D22" s="106">
        <v>0.27</v>
      </c>
      <c r="E22" s="106">
        <v>0.24</v>
      </c>
      <c r="F22" s="106">
        <v>0.26</v>
      </c>
      <c r="G22" s="106">
        <v>0.23</v>
      </c>
      <c r="H22" s="106">
        <v>0.24</v>
      </c>
      <c r="I22" s="106">
        <v>0.21</v>
      </c>
      <c r="J22" s="106">
        <v>0.23</v>
      </c>
      <c r="K22" s="106">
        <v>0.2</v>
      </c>
      <c r="L22" s="106">
        <v>0.21</v>
      </c>
      <c r="M22" s="106">
        <v>0.19</v>
      </c>
      <c r="N22" s="106">
        <v>0.2</v>
      </c>
    </row>
    <row r="23" spans="1:14" x14ac:dyDescent="0.2">
      <c r="A23" s="41" t="s">
        <v>91</v>
      </c>
      <c r="B23" s="106">
        <v>2.0099999999999998</v>
      </c>
      <c r="C23" s="106">
        <v>1.96</v>
      </c>
      <c r="D23" s="106">
        <v>1.91</v>
      </c>
      <c r="E23" s="106">
        <v>1.85</v>
      </c>
      <c r="F23" s="106">
        <v>1.8</v>
      </c>
      <c r="G23" s="106">
        <v>1.76</v>
      </c>
      <c r="H23" s="106">
        <v>1.72</v>
      </c>
      <c r="I23" s="106">
        <v>1.67</v>
      </c>
      <c r="J23" s="106">
        <v>1.63</v>
      </c>
      <c r="K23" s="106">
        <v>1.59</v>
      </c>
      <c r="L23" s="106">
        <v>1.54</v>
      </c>
      <c r="M23" s="106">
        <v>1.5</v>
      </c>
      <c r="N23" s="106">
        <v>1.46</v>
      </c>
    </row>
    <row r="24" spans="1:14" x14ac:dyDescent="0.2">
      <c r="A24" s="42" t="s">
        <v>92</v>
      </c>
      <c r="B24" s="106">
        <v>0.44</v>
      </c>
      <c r="C24" s="106">
        <v>0.46</v>
      </c>
      <c r="D24" s="106">
        <v>0.45</v>
      </c>
      <c r="E24" s="106">
        <v>0.44</v>
      </c>
      <c r="F24" s="106">
        <v>0.43</v>
      </c>
      <c r="G24" s="106">
        <v>0.42</v>
      </c>
      <c r="H24" s="106">
        <v>0.41</v>
      </c>
      <c r="I24" s="106">
        <v>0.4</v>
      </c>
      <c r="J24" s="106">
        <v>0.39</v>
      </c>
      <c r="K24" s="106">
        <v>0.37</v>
      </c>
      <c r="L24" s="106">
        <v>0.36</v>
      </c>
      <c r="M24" s="106">
        <v>0.35</v>
      </c>
      <c r="N24" s="106">
        <v>0.34</v>
      </c>
    </row>
    <row r="25" spans="1:14" x14ac:dyDescent="0.2">
      <c r="A25" s="40" t="s">
        <v>93</v>
      </c>
      <c r="B25" s="104">
        <v>1.89</v>
      </c>
      <c r="C25" s="104">
        <v>1.43</v>
      </c>
      <c r="D25" s="104">
        <v>0.97</v>
      </c>
      <c r="E25" s="104">
        <v>0.94</v>
      </c>
      <c r="F25" s="104">
        <v>0.92</v>
      </c>
      <c r="G25" s="104">
        <v>0.9</v>
      </c>
      <c r="H25" s="104">
        <v>0.87</v>
      </c>
      <c r="I25" s="104">
        <v>0.85</v>
      </c>
      <c r="J25" s="104">
        <v>0.83</v>
      </c>
      <c r="K25" s="104">
        <v>0.81</v>
      </c>
      <c r="L25" s="104">
        <v>0.78</v>
      </c>
      <c r="M25" s="104">
        <v>0.76</v>
      </c>
      <c r="N25" s="104">
        <v>0.74</v>
      </c>
    </row>
    <row r="26" spans="1:14" x14ac:dyDescent="0.2">
      <c r="A26" s="37" t="s">
        <v>94</v>
      </c>
      <c r="B26" s="106">
        <v>1.89</v>
      </c>
      <c r="C26" s="106">
        <v>1.84</v>
      </c>
      <c r="D26" s="105">
        <v>1.39</v>
      </c>
      <c r="E26" s="105">
        <v>0.94</v>
      </c>
      <c r="F26" s="105">
        <v>0.92</v>
      </c>
      <c r="G26" s="105">
        <v>0.9</v>
      </c>
      <c r="H26" s="105">
        <v>0.87</v>
      </c>
      <c r="I26" s="105">
        <v>0.85</v>
      </c>
      <c r="J26" s="105">
        <v>0.83</v>
      </c>
      <c r="K26" s="105">
        <v>0.81</v>
      </c>
      <c r="L26" s="105">
        <v>0.78</v>
      </c>
      <c r="M26" s="105">
        <v>0.76</v>
      </c>
      <c r="N26" s="105">
        <v>0.74</v>
      </c>
    </row>
    <row r="27" spans="1:14" x14ac:dyDescent="0.2">
      <c r="A27" s="96" t="s">
        <v>95</v>
      </c>
      <c r="B27" s="102">
        <v>0</v>
      </c>
      <c r="C27" s="102">
        <v>0.41</v>
      </c>
      <c r="D27" s="102">
        <v>0.42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</row>
    <row r="28" spans="1:14" x14ac:dyDescent="0.2">
      <c r="A28" s="40" t="s">
        <v>96</v>
      </c>
      <c r="B28" s="104">
        <v>-1.76</v>
      </c>
      <c r="C28" s="104">
        <v>-1.91</v>
      </c>
      <c r="D28" s="104">
        <v>-1.59</v>
      </c>
      <c r="E28" s="104">
        <v>-1.31</v>
      </c>
      <c r="F28" s="104">
        <v>-1.1100000000000001</v>
      </c>
      <c r="G28" s="104">
        <v>-0.68</v>
      </c>
      <c r="H28" s="104">
        <v>-0.36</v>
      </c>
      <c r="I28" s="104">
        <v>-0.03</v>
      </c>
      <c r="J28" s="104">
        <v>0.23</v>
      </c>
      <c r="K28" s="104">
        <v>0.52</v>
      </c>
      <c r="L28" s="104">
        <v>0.73</v>
      </c>
      <c r="M28" s="104">
        <v>0.95</v>
      </c>
      <c r="N28" s="104">
        <v>1.1000000000000001</v>
      </c>
    </row>
    <row r="29" spans="1:14" ht="12.75" thickBot="1" x14ac:dyDescent="0.25">
      <c r="A29" s="44" t="s">
        <v>97</v>
      </c>
      <c r="B29" s="107">
        <v>6827.6</v>
      </c>
      <c r="C29" s="107">
        <v>7280.1</v>
      </c>
      <c r="D29" s="107">
        <v>7780.8</v>
      </c>
      <c r="E29" s="107">
        <v>8324.2999999999993</v>
      </c>
      <c r="F29" s="107">
        <v>8886.7999999999993</v>
      </c>
      <c r="G29" s="107">
        <v>9467.2000000000007</v>
      </c>
      <c r="H29" s="107">
        <v>10085.299999999999</v>
      </c>
      <c r="I29" s="107">
        <v>10745.4</v>
      </c>
      <c r="J29" s="107">
        <v>11453.5</v>
      </c>
      <c r="K29" s="107">
        <v>12211.9</v>
      </c>
      <c r="L29" s="107">
        <v>13024.5</v>
      </c>
      <c r="M29" s="107">
        <v>13896.3</v>
      </c>
      <c r="N29" s="107">
        <v>14832.9</v>
      </c>
    </row>
  </sheetData>
  <mergeCells count="1">
    <mergeCell ref="A3:N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2">
    <tabColor rgb="FF9EBBD3"/>
  </sheetPr>
  <dimension ref="A1:O29"/>
  <sheetViews>
    <sheetView zoomScale="110" zoomScaleNormal="110" workbookViewId="0"/>
  </sheetViews>
  <sheetFormatPr defaultRowHeight="12" x14ac:dyDescent="0.2"/>
  <cols>
    <col min="1" max="1" width="52.28515625" style="27" bestFit="1" customWidth="1"/>
    <col min="2" max="15" width="11.140625" style="27" customWidth="1"/>
    <col min="16" max="16384" width="9.140625" style="27"/>
  </cols>
  <sheetData>
    <row r="1" spans="1:15" ht="14.25" x14ac:dyDescent="0.2">
      <c r="A1" s="60" t="s">
        <v>0</v>
      </c>
      <c r="B1" s="205"/>
    </row>
    <row r="3" spans="1:15" x14ac:dyDescent="0.2">
      <c r="A3" s="481" t="s">
        <v>447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89"/>
    </row>
    <row r="4" spans="1:15" x14ac:dyDescent="0.2">
      <c r="A4" s="45" t="s">
        <v>73</v>
      </c>
      <c r="B4" s="46">
        <v>2018</v>
      </c>
      <c r="C4" s="46">
        <v>2019</v>
      </c>
      <c r="D4" s="46">
        <v>2020</v>
      </c>
      <c r="E4" s="46">
        <v>2021</v>
      </c>
      <c r="F4" s="46">
        <v>2022</v>
      </c>
      <c r="G4" s="46">
        <v>2023</v>
      </c>
      <c r="H4" s="46">
        <v>2024</v>
      </c>
      <c r="I4" s="46">
        <v>2025</v>
      </c>
      <c r="J4" s="46">
        <v>2026</v>
      </c>
      <c r="K4" s="46">
        <v>2027</v>
      </c>
      <c r="L4" s="46">
        <v>2028</v>
      </c>
      <c r="M4" s="46">
        <v>2029</v>
      </c>
      <c r="N4" s="47">
        <v>2030</v>
      </c>
    </row>
    <row r="5" spans="1:15" x14ac:dyDescent="0.2">
      <c r="A5" s="39" t="s">
        <v>74</v>
      </c>
      <c r="B5" s="103">
        <v>21.74</v>
      </c>
      <c r="C5" s="103">
        <v>21.72</v>
      </c>
      <c r="D5" s="103">
        <v>20.52</v>
      </c>
      <c r="E5" s="103">
        <v>20.57</v>
      </c>
      <c r="F5" s="103">
        <v>20.75</v>
      </c>
      <c r="G5" s="103">
        <v>20.79</v>
      </c>
      <c r="H5" s="103">
        <v>20.95</v>
      </c>
      <c r="I5" s="103">
        <v>20.97</v>
      </c>
      <c r="J5" s="103">
        <v>20.99</v>
      </c>
      <c r="K5" s="103">
        <v>21.1</v>
      </c>
      <c r="L5" s="103">
        <v>21.09</v>
      </c>
      <c r="M5" s="103">
        <v>21.2</v>
      </c>
      <c r="N5" s="103">
        <v>21.2</v>
      </c>
    </row>
    <row r="6" spans="1:15" x14ac:dyDescent="0.2">
      <c r="A6" s="40" t="s">
        <v>75</v>
      </c>
      <c r="B6" s="104">
        <v>3.76</v>
      </c>
      <c r="C6" s="104">
        <v>3.76</v>
      </c>
      <c r="D6" s="104">
        <v>3.49</v>
      </c>
      <c r="E6" s="104">
        <v>3.52</v>
      </c>
      <c r="F6" s="104">
        <v>3.58</v>
      </c>
      <c r="G6" s="104">
        <v>3.62</v>
      </c>
      <c r="H6" s="104">
        <v>3.67</v>
      </c>
      <c r="I6" s="104">
        <v>3.7</v>
      </c>
      <c r="J6" s="104">
        <v>3.73</v>
      </c>
      <c r="K6" s="104">
        <v>3.77</v>
      </c>
      <c r="L6" s="104">
        <v>3.79</v>
      </c>
      <c r="M6" s="104">
        <v>3.84</v>
      </c>
      <c r="N6" s="104">
        <v>3.86</v>
      </c>
    </row>
    <row r="7" spans="1:15" x14ac:dyDescent="0.2">
      <c r="A7" s="40" t="s">
        <v>76</v>
      </c>
      <c r="B7" s="104">
        <v>17.98</v>
      </c>
      <c r="C7" s="104">
        <v>17.96</v>
      </c>
      <c r="D7" s="104">
        <v>17.03</v>
      </c>
      <c r="E7" s="104">
        <v>17.05</v>
      </c>
      <c r="F7" s="104">
        <v>17.170000000000002</v>
      </c>
      <c r="G7" s="104">
        <v>17.18</v>
      </c>
      <c r="H7" s="104">
        <v>17.28</v>
      </c>
      <c r="I7" s="104">
        <v>17.27</v>
      </c>
      <c r="J7" s="104">
        <v>17.260000000000002</v>
      </c>
      <c r="K7" s="104">
        <v>17.32</v>
      </c>
      <c r="L7" s="104">
        <v>17.29</v>
      </c>
      <c r="M7" s="104">
        <v>17.37</v>
      </c>
      <c r="N7" s="104">
        <v>17.34</v>
      </c>
    </row>
    <row r="8" spans="1:15" x14ac:dyDescent="0.2">
      <c r="A8" s="40" t="s">
        <v>77</v>
      </c>
      <c r="B8" s="104">
        <v>19.8</v>
      </c>
      <c r="C8" s="104">
        <v>19.45</v>
      </c>
      <c r="D8" s="104">
        <v>19.11</v>
      </c>
      <c r="E8" s="104">
        <v>18.23</v>
      </c>
      <c r="F8" s="104">
        <v>17.91</v>
      </c>
      <c r="G8" s="104">
        <v>17.420000000000002</v>
      </c>
      <c r="H8" s="104">
        <v>17</v>
      </c>
      <c r="I8" s="104">
        <v>16.579999999999998</v>
      </c>
      <c r="J8" s="104">
        <v>16.22</v>
      </c>
      <c r="K8" s="104">
        <v>15.86</v>
      </c>
      <c r="L8" s="104">
        <v>15.58</v>
      </c>
      <c r="M8" s="104">
        <v>15.29</v>
      </c>
      <c r="N8" s="104">
        <v>15.1</v>
      </c>
    </row>
    <row r="9" spans="1:15" x14ac:dyDescent="0.2">
      <c r="A9" s="38" t="s">
        <v>69</v>
      </c>
      <c r="B9" s="105">
        <v>17.91</v>
      </c>
      <c r="C9" s="105">
        <v>17.82</v>
      </c>
      <c r="D9" s="105">
        <v>17.53</v>
      </c>
      <c r="E9" s="105">
        <v>17.18</v>
      </c>
      <c r="F9" s="105">
        <v>16.899999999999999</v>
      </c>
      <c r="G9" s="105">
        <v>16.45</v>
      </c>
      <c r="H9" s="105">
        <v>16.07</v>
      </c>
      <c r="I9" s="105">
        <v>15.68</v>
      </c>
      <c r="J9" s="105">
        <v>15.36</v>
      </c>
      <c r="K9" s="105">
        <v>15.02</v>
      </c>
      <c r="L9" s="105">
        <v>14.77</v>
      </c>
      <c r="M9" s="105">
        <v>14.51</v>
      </c>
      <c r="N9" s="105">
        <v>14.36</v>
      </c>
    </row>
    <row r="10" spans="1:15" x14ac:dyDescent="0.2">
      <c r="A10" s="37" t="s">
        <v>78</v>
      </c>
      <c r="B10" s="106">
        <v>8.59</v>
      </c>
      <c r="C10" s="106">
        <v>8.6</v>
      </c>
      <c r="D10" s="106">
        <v>8.83</v>
      </c>
      <c r="E10" s="106">
        <v>8.85</v>
      </c>
      <c r="F10" s="106">
        <v>8.84</v>
      </c>
      <c r="G10" s="106">
        <v>8.7799999999999994</v>
      </c>
      <c r="H10" s="106">
        <v>8.73</v>
      </c>
      <c r="I10" s="106">
        <v>8.7100000000000009</v>
      </c>
      <c r="J10" s="106">
        <v>8.68</v>
      </c>
      <c r="K10" s="106">
        <v>8.67</v>
      </c>
      <c r="L10" s="106">
        <v>8.69</v>
      </c>
      <c r="M10" s="106">
        <v>8.7200000000000006</v>
      </c>
      <c r="N10" s="106">
        <v>8.81</v>
      </c>
    </row>
    <row r="11" spans="1:15" x14ac:dyDescent="0.2">
      <c r="A11" s="37" t="s">
        <v>79</v>
      </c>
      <c r="B11" s="106">
        <v>4.3600000000000003</v>
      </c>
      <c r="C11" s="106">
        <v>4.37</v>
      </c>
      <c r="D11" s="106">
        <v>4.21</v>
      </c>
      <c r="E11" s="106">
        <v>4.0599999999999996</v>
      </c>
      <c r="F11" s="106">
        <v>3.9</v>
      </c>
      <c r="G11" s="106">
        <v>3.63</v>
      </c>
      <c r="H11" s="106">
        <v>3.39</v>
      </c>
      <c r="I11" s="106">
        <v>3.16</v>
      </c>
      <c r="J11" s="106">
        <v>2.94</v>
      </c>
      <c r="K11" s="106">
        <v>2.74</v>
      </c>
      <c r="L11" s="106">
        <v>2.5499999999999998</v>
      </c>
      <c r="M11" s="106">
        <v>2.37</v>
      </c>
      <c r="N11" s="106">
        <v>2.21</v>
      </c>
    </row>
    <row r="12" spans="1:15" x14ac:dyDescent="0.2">
      <c r="A12" s="37" t="s">
        <v>80</v>
      </c>
      <c r="B12" s="106">
        <v>0.78</v>
      </c>
      <c r="C12" s="106">
        <v>0.77</v>
      </c>
      <c r="D12" s="106">
        <v>0.56000000000000005</v>
      </c>
      <c r="E12" s="106">
        <v>0.55000000000000004</v>
      </c>
      <c r="F12" s="106">
        <v>0.54</v>
      </c>
      <c r="G12" s="106">
        <v>0.53</v>
      </c>
      <c r="H12" s="106">
        <v>0.52</v>
      </c>
      <c r="I12" s="106">
        <v>0.5</v>
      </c>
      <c r="J12" s="106">
        <v>0.49</v>
      </c>
      <c r="K12" s="106">
        <v>0.48</v>
      </c>
      <c r="L12" s="106">
        <v>0.47</v>
      </c>
      <c r="M12" s="106">
        <v>0.46</v>
      </c>
      <c r="N12" s="106">
        <v>0.45</v>
      </c>
    </row>
    <row r="13" spans="1:15" x14ac:dyDescent="0.2">
      <c r="A13" s="41" t="s">
        <v>81</v>
      </c>
      <c r="B13" s="106">
        <v>0.25</v>
      </c>
      <c r="C13" s="106">
        <v>0.24</v>
      </c>
      <c r="D13" s="106">
        <v>0.04</v>
      </c>
      <c r="E13" s="106">
        <v>0.04</v>
      </c>
      <c r="F13" s="106">
        <v>0.04</v>
      </c>
      <c r="G13" s="106">
        <v>0.04</v>
      </c>
      <c r="H13" s="106">
        <v>0.04</v>
      </c>
      <c r="I13" s="106">
        <v>0.04</v>
      </c>
      <c r="J13" s="106">
        <v>0.04</v>
      </c>
      <c r="K13" s="106">
        <v>0.03</v>
      </c>
      <c r="L13" s="106">
        <v>0.03</v>
      </c>
      <c r="M13" s="106">
        <v>0.03</v>
      </c>
      <c r="N13" s="106">
        <v>0.03</v>
      </c>
    </row>
    <row r="14" spans="1:15" x14ac:dyDescent="0.2">
      <c r="A14" s="41" t="s">
        <v>82</v>
      </c>
      <c r="B14" s="106">
        <v>0.53</v>
      </c>
      <c r="C14" s="106">
        <v>0.53</v>
      </c>
      <c r="D14" s="106">
        <v>0.52</v>
      </c>
      <c r="E14" s="106">
        <v>0.51</v>
      </c>
      <c r="F14" s="106">
        <v>0.5</v>
      </c>
      <c r="G14" s="106">
        <v>0.49</v>
      </c>
      <c r="H14" s="106">
        <v>0.48</v>
      </c>
      <c r="I14" s="106">
        <v>0.47</v>
      </c>
      <c r="J14" s="106">
        <v>0.46</v>
      </c>
      <c r="K14" s="106">
        <v>0.45</v>
      </c>
      <c r="L14" s="106">
        <v>0.44</v>
      </c>
      <c r="M14" s="106">
        <v>0.43</v>
      </c>
      <c r="N14" s="106">
        <v>0.42</v>
      </c>
    </row>
    <row r="15" spans="1:15" x14ac:dyDescent="0.2">
      <c r="A15" s="37" t="s">
        <v>83</v>
      </c>
      <c r="B15" s="106">
        <v>0.82</v>
      </c>
      <c r="C15" s="106">
        <v>0.82</v>
      </c>
      <c r="D15" s="106">
        <v>0.81</v>
      </c>
      <c r="E15" s="106">
        <v>0.8</v>
      </c>
      <c r="F15" s="106">
        <v>0.78</v>
      </c>
      <c r="G15" s="106">
        <v>0.77</v>
      </c>
      <c r="H15" s="106">
        <v>0.76</v>
      </c>
      <c r="I15" s="106">
        <v>0.75</v>
      </c>
      <c r="J15" s="106">
        <v>0.74</v>
      </c>
      <c r="K15" s="106">
        <v>0.72</v>
      </c>
      <c r="L15" s="106">
        <v>0.71</v>
      </c>
      <c r="M15" s="106">
        <v>0.7</v>
      </c>
      <c r="N15" s="106">
        <v>0.69</v>
      </c>
    </row>
    <row r="16" spans="1:15" x14ac:dyDescent="0.2">
      <c r="A16" s="37" t="s">
        <v>84</v>
      </c>
      <c r="B16" s="106">
        <v>0.2</v>
      </c>
      <c r="C16" s="106">
        <v>0.14000000000000001</v>
      </c>
      <c r="D16" s="106">
        <v>0.1</v>
      </c>
      <c r="E16" s="106">
        <v>0.02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</row>
    <row r="17" spans="1:14" x14ac:dyDescent="0.2">
      <c r="A17" s="37" t="s">
        <v>85</v>
      </c>
      <c r="B17" s="106">
        <v>0.2</v>
      </c>
      <c r="C17" s="106">
        <v>0.2</v>
      </c>
      <c r="D17" s="106">
        <v>0.2</v>
      </c>
      <c r="E17" s="106">
        <v>0.2</v>
      </c>
      <c r="F17" s="106">
        <v>0.2</v>
      </c>
      <c r="G17" s="106">
        <v>0.2</v>
      </c>
      <c r="H17" s="106">
        <v>0.2</v>
      </c>
      <c r="I17" s="106">
        <v>0.2</v>
      </c>
      <c r="J17" s="106">
        <v>0.2</v>
      </c>
      <c r="K17" s="106">
        <v>0.2</v>
      </c>
      <c r="L17" s="106">
        <v>0.2</v>
      </c>
      <c r="M17" s="106">
        <v>0.2</v>
      </c>
      <c r="N17" s="106">
        <v>0.2</v>
      </c>
    </row>
    <row r="18" spans="1:14" x14ac:dyDescent="0.2">
      <c r="A18" s="37" t="s">
        <v>86</v>
      </c>
      <c r="B18" s="106">
        <v>0.2</v>
      </c>
      <c r="C18" s="106">
        <v>0.18</v>
      </c>
      <c r="D18" s="106">
        <v>0.18</v>
      </c>
      <c r="E18" s="106">
        <v>0.17</v>
      </c>
      <c r="F18" s="106">
        <v>0.17</v>
      </c>
      <c r="G18" s="106">
        <v>0.16</v>
      </c>
      <c r="H18" s="106">
        <v>0.15</v>
      </c>
      <c r="I18" s="106">
        <v>0.15</v>
      </c>
      <c r="J18" s="106">
        <v>0.14000000000000001</v>
      </c>
      <c r="K18" s="106">
        <v>0.14000000000000001</v>
      </c>
      <c r="L18" s="106">
        <v>0.13</v>
      </c>
      <c r="M18" s="106">
        <v>0.13</v>
      </c>
      <c r="N18" s="106">
        <v>0.12</v>
      </c>
    </row>
    <row r="19" spans="1:14" x14ac:dyDescent="0.2">
      <c r="A19" s="37" t="s">
        <v>87</v>
      </c>
      <c r="B19" s="106">
        <v>0.2</v>
      </c>
      <c r="C19" s="106">
        <v>0.2</v>
      </c>
      <c r="D19" s="106">
        <v>0.2</v>
      </c>
      <c r="E19" s="106">
        <v>0.2</v>
      </c>
      <c r="F19" s="106">
        <v>0.2</v>
      </c>
      <c r="G19" s="106">
        <v>0.2</v>
      </c>
      <c r="H19" s="106">
        <v>0.2</v>
      </c>
      <c r="I19" s="106">
        <v>0.2</v>
      </c>
      <c r="J19" s="106">
        <v>0.2</v>
      </c>
      <c r="K19" s="106">
        <v>0.2</v>
      </c>
      <c r="L19" s="106">
        <v>0.2</v>
      </c>
      <c r="M19" s="106">
        <v>0.2</v>
      </c>
      <c r="N19" s="106">
        <v>0.2</v>
      </c>
    </row>
    <row r="20" spans="1:14" x14ac:dyDescent="0.2">
      <c r="A20" s="37" t="s">
        <v>88</v>
      </c>
      <c r="B20" s="106">
        <v>0.22</v>
      </c>
      <c r="C20" s="106">
        <v>0.28000000000000003</v>
      </c>
      <c r="D20" s="106">
        <v>0.27</v>
      </c>
      <c r="E20" s="106">
        <v>0.26</v>
      </c>
      <c r="F20" s="106">
        <v>0.25</v>
      </c>
      <c r="G20" s="106">
        <v>0.25</v>
      </c>
      <c r="H20" s="106">
        <v>0.24</v>
      </c>
      <c r="I20" s="106">
        <v>0.23</v>
      </c>
      <c r="J20" s="106">
        <v>0.23</v>
      </c>
      <c r="K20" s="106">
        <v>0.22</v>
      </c>
      <c r="L20" s="106">
        <v>0.21</v>
      </c>
      <c r="M20" s="106">
        <v>0.2</v>
      </c>
      <c r="N20" s="106">
        <v>0.2</v>
      </c>
    </row>
    <row r="21" spans="1:14" x14ac:dyDescent="0.2">
      <c r="A21" s="37" t="s">
        <v>89</v>
      </c>
      <c r="B21" s="106">
        <v>2.33</v>
      </c>
      <c r="C21" s="106">
        <v>2.25</v>
      </c>
      <c r="D21" s="106">
        <v>2.16</v>
      </c>
      <c r="E21" s="106">
        <v>2.0699999999999998</v>
      </c>
      <c r="F21" s="106">
        <v>2.02</v>
      </c>
      <c r="G21" s="106">
        <v>1.92</v>
      </c>
      <c r="H21" s="106">
        <v>1.87</v>
      </c>
      <c r="I21" s="106">
        <v>1.78</v>
      </c>
      <c r="J21" s="106">
        <v>1.73</v>
      </c>
      <c r="K21" s="106">
        <v>1.65</v>
      </c>
      <c r="L21" s="106">
        <v>1.6</v>
      </c>
      <c r="M21" s="106">
        <v>1.52</v>
      </c>
      <c r="N21" s="106">
        <v>1.48</v>
      </c>
    </row>
    <row r="22" spans="1:14" x14ac:dyDescent="0.2">
      <c r="A22" s="41" t="s">
        <v>90</v>
      </c>
      <c r="B22" s="106">
        <v>0.32</v>
      </c>
      <c r="C22" s="106">
        <v>0.28999999999999998</v>
      </c>
      <c r="D22" s="106">
        <v>0.27</v>
      </c>
      <c r="E22" s="106">
        <v>0.24</v>
      </c>
      <c r="F22" s="106">
        <v>0.25</v>
      </c>
      <c r="G22" s="106">
        <v>0.22</v>
      </c>
      <c r="H22" s="106">
        <v>0.23</v>
      </c>
      <c r="I22" s="106">
        <v>0.2</v>
      </c>
      <c r="J22" s="106">
        <v>0.21</v>
      </c>
      <c r="K22" s="106">
        <v>0.19</v>
      </c>
      <c r="L22" s="106">
        <v>0.2</v>
      </c>
      <c r="M22" s="106">
        <v>0.17</v>
      </c>
      <c r="N22" s="106">
        <v>0.18</v>
      </c>
    </row>
    <row r="23" spans="1:14" x14ac:dyDescent="0.2">
      <c r="A23" s="41" t="s">
        <v>91</v>
      </c>
      <c r="B23" s="106">
        <v>2.0099999999999998</v>
      </c>
      <c r="C23" s="106">
        <v>1.95</v>
      </c>
      <c r="D23" s="106">
        <v>1.89</v>
      </c>
      <c r="E23" s="106">
        <v>1.83</v>
      </c>
      <c r="F23" s="106">
        <v>1.77</v>
      </c>
      <c r="G23" s="106">
        <v>1.7</v>
      </c>
      <c r="H23" s="106">
        <v>1.64</v>
      </c>
      <c r="I23" s="106">
        <v>1.58</v>
      </c>
      <c r="J23" s="106">
        <v>1.52</v>
      </c>
      <c r="K23" s="106">
        <v>1.46</v>
      </c>
      <c r="L23" s="106">
        <v>1.41</v>
      </c>
      <c r="M23" s="106">
        <v>1.35</v>
      </c>
      <c r="N23" s="106">
        <v>1.3</v>
      </c>
    </row>
    <row r="24" spans="1:14" x14ac:dyDescent="0.2">
      <c r="A24" s="42" t="s">
        <v>92</v>
      </c>
      <c r="B24" s="106">
        <v>0.44</v>
      </c>
      <c r="C24" s="106">
        <v>0.46</v>
      </c>
      <c r="D24" s="106">
        <v>0.45</v>
      </c>
      <c r="E24" s="106">
        <v>0.43</v>
      </c>
      <c r="F24" s="106">
        <v>0.42</v>
      </c>
      <c r="G24" s="106">
        <v>0.4</v>
      </c>
      <c r="H24" s="106">
        <v>0.39</v>
      </c>
      <c r="I24" s="106">
        <v>0.37</v>
      </c>
      <c r="J24" s="106">
        <v>0.36</v>
      </c>
      <c r="K24" s="106">
        <v>0.35</v>
      </c>
      <c r="L24" s="106">
        <v>0.33</v>
      </c>
      <c r="M24" s="106">
        <v>0.32</v>
      </c>
      <c r="N24" s="106">
        <v>0.31</v>
      </c>
    </row>
    <row r="25" spans="1:14" x14ac:dyDescent="0.2">
      <c r="A25" s="40" t="s">
        <v>93</v>
      </c>
      <c r="B25" s="104">
        <v>1.89</v>
      </c>
      <c r="C25" s="104">
        <v>1.63</v>
      </c>
      <c r="D25" s="104">
        <v>1.08</v>
      </c>
      <c r="E25" s="104">
        <v>1.05</v>
      </c>
      <c r="F25" s="104">
        <v>1.01</v>
      </c>
      <c r="G25" s="104">
        <v>0.97</v>
      </c>
      <c r="H25" s="104">
        <v>0.94</v>
      </c>
      <c r="I25" s="104">
        <v>0.9</v>
      </c>
      <c r="J25" s="104">
        <v>0.87</v>
      </c>
      <c r="K25" s="104">
        <v>0.84</v>
      </c>
      <c r="L25" s="104">
        <v>0.8</v>
      </c>
      <c r="M25" s="104">
        <v>0.77</v>
      </c>
      <c r="N25" s="104">
        <v>0.74</v>
      </c>
    </row>
    <row r="26" spans="1:14" x14ac:dyDescent="0.2">
      <c r="A26" s="37" t="s">
        <v>94</v>
      </c>
      <c r="B26" s="106">
        <v>1.89</v>
      </c>
      <c r="C26" s="106">
        <v>1.63</v>
      </c>
      <c r="D26" s="105">
        <v>1.58</v>
      </c>
      <c r="E26" s="105">
        <v>1.05</v>
      </c>
      <c r="F26" s="105">
        <v>1.01</v>
      </c>
      <c r="G26" s="105">
        <v>0.97</v>
      </c>
      <c r="H26" s="105">
        <v>0.94</v>
      </c>
      <c r="I26" s="105">
        <v>0.9</v>
      </c>
      <c r="J26" s="105">
        <v>0.87</v>
      </c>
      <c r="K26" s="105">
        <v>0.84</v>
      </c>
      <c r="L26" s="105">
        <v>0.8</v>
      </c>
      <c r="M26" s="105">
        <v>0.77</v>
      </c>
      <c r="N26" s="105">
        <v>0.74</v>
      </c>
    </row>
    <row r="27" spans="1:14" x14ac:dyDescent="0.2">
      <c r="A27" s="96" t="s">
        <v>95</v>
      </c>
      <c r="B27" s="102">
        <v>0</v>
      </c>
      <c r="C27" s="102">
        <v>0</v>
      </c>
      <c r="D27" s="102">
        <v>0.5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</row>
    <row r="28" spans="1:14" x14ac:dyDescent="0.2">
      <c r="A28" s="40" t="s">
        <v>96</v>
      </c>
      <c r="B28" s="104">
        <v>-1.76</v>
      </c>
      <c r="C28" s="104">
        <v>-1.49</v>
      </c>
      <c r="D28" s="104">
        <v>-1.58</v>
      </c>
      <c r="E28" s="104">
        <v>-1.18</v>
      </c>
      <c r="F28" s="104">
        <v>-0.74</v>
      </c>
      <c r="G28" s="104">
        <v>-0.25</v>
      </c>
      <c r="H28" s="104">
        <v>0.27</v>
      </c>
      <c r="I28" s="104">
        <v>0.68</v>
      </c>
      <c r="J28" s="104">
        <v>1.03</v>
      </c>
      <c r="K28" s="104">
        <v>1.47</v>
      </c>
      <c r="L28" s="104">
        <v>1.72</v>
      </c>
      <c r="M28" s="104">
        <v>2.08</v>
      </c>
      <c r="N28" s="104">
        <v>2.2400000000000002</v>
      </c>
    </row>
    <row r="29" spans="1:14" ht="12.75" thickBot="1" x14ac:dyDescent="0.25">
      <c r="A29" s="44" t="s">
        <v>97</v>
      </c>
      <c r="B29" s="107">
        <v>6827.6</v>
      </c>
      <c r="C29" s="107">
        <v>7284.6</v>
      </c>
      <c r="D29" s="107">
        <v>7831.5</v>
      </c>
      <c r="E29" s="107">
        <v>8405.7999999999993</v>
      </c>
      <c r="F29" s="107">
        <v>9016</v>
      </c>
      <c r="G29" s="107">
        <v>9673.2999999999993</v>
      </c>
      <c r="H29" s="107">
        <v>10383.4</v>
      </c>
      <c r="I29" s="107">
        <v>11150.7</v>
      </c>
      <c r="J29" s="107">
        <v>11980.3</v>
      </c>
      <c r="K29" s="107">
        <v>12876.7</v>
      </c>
      <c r="L29" s="107">
        <v>13844.2</v>
      </c>
      <c r="M29" s="107">
        <v>14889.9</v>
      </c>
      <c r="N29" s="107">
        <v>16020.6</v>
      </c>
    </row>
  </sheetData>
  <mergeCells count="1">
    <mergeCell ref="A3:N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3">
    <tabColor rgb="FF9EBBD3"/>
  </sheetPr>
  <dimension ref="A1:O29"/>
  <sheetViews>
    <sheetView zoomScale="110" zoomScaleNormal="110" workbookViewId="0"/>
  </sheetViews>
  <sheetFormatPr defaultRowHeight="12" x14ac:dyDescent="0.2"/>
  <cols>
    <col min="1" max="1" width="52.28515625" style="27" bestFit="1" customWidth="1"/>
    <col min="2" max="15" width="11.140625" style="27" customWidth="1"/>
    <col min="16" max="16384" width="9.140625" style="27"/>
  </cols>
  <sheetData>
    <row r="1" spans="1:15" ht="14.25" x14ac:dyDescent="0.2">
      <c r="A1" s="60" t="s">
        <v>0</v>
      </c>
      <c r="B1" s="205"/>
    </row>
    <row r="3" spans="1:15" x14ac:dyDescent="0.2">
      <c r="A3" s="481" t="s">
        <v>130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89"/>
    </row>
    <row r="4" spans="1:15" x14ac:dyDescent="0.2">
      <c r="A4" s="45" t="s">
        <v>73</v>
      </c>
      <c r="B4" s="46">
        <v>2018</v>
      </c>
      <c r="C4" s="46">
        <v>2019</v>
      </c>
      <c r="D4" s="46">
        <v>2020</v>
      </c>
      <c r="E4" s="46">
        <v>2021</v>
      </c>
      <c r="F4" s="46">
        <v>2022</v>
      </c>
      <c r="G4" s="46">
        <v>2023</v>
      </c>
      <c r="H4" s="46">
        <v>2024</v>
      </c>
      <c r="I4" s="46">
        <v>2025</v>
      </c>
      <c r="J4" s="46">
        <v>2026</v>
      </c>
      <c r="K4" s="46">
        <v>2027</v>
      </c>
      <c r="L4" s="46">
        <v>2028</v>
      </c>
      <c r="M4" s="46">
        <v>2029</v>
      </c>
      <c r="N4" s="47">
        <v>2030</v>
      </c>
    </row>
    <row r="5" spans="1:15" x14ac:dyDescent="0.2">
      <c r="A5" s="39" t="s">
        <v>74</v>
      </c>
      <c r="B5" s="103">
        <v>21.74</v>
      </c>
      <c r="C5" s="103">
        <v>20.93</v>
      </c>
      <c r="D5" s="103">
        <v>20.48</v>
      </c>
      <c r="E5" s="103">
        <v>20.61</v>
      </c>
      <c r="F5" s="103">
        <v>20.85</v>
      </c>
      <c r="G5" s="103">
        <v>20.91</v>
      </c>
      <c r="H5" s="103">
        <v>20.96</v>
      </c>
      <c r="I5" s="103">
        <v>21.01</v>
      </c>
      <c r="J5" s="103">
        <v>21.05</v>
      </c>
      <c r="K5" s="103">
        <v>21.08</v>
      </c>
      <c r="L5" s="103">
        <v>21.09</v>
      </c>
      <c r="M5" s="103">
        <v>21.13</v>
      </c>
      <c r="N5" s="103">
        <v>21.13</v>
      </c>
    </row>
    <row r="6" spans="1:15" x14ac:dyDescent="0.2">
      <c r="A6" s="40" t="s">
        <v>75</v>
      </c>
      <c r="B6" s="104">
        <v>3.76</v>
      </c>
      <c r="C6" s="104">
        <v>3.62</v>
      </c>
      <c r="D6" s="104">
        <v>3.48</v>
      </c>
      <c r="E6" s="104">
        <v>3.53</v>
      </c>
      <c r="F6" s="104">
        <v>3.6</v>
      </c>
      <c r="G6" s="104">
        <v>3.64</v>
      </c>
      <c r="H6" s="104">
        <v>3.67</v>
      </c>
      <c r="I6" s="104">
        <v>3.71</v>
      </c>
      <c r="J6" s="104">
        <v>3.74</v>
      </c>
      <c r="K6" s="104">
        <v>3.77</v>
      </c>
      <c r="L6" s="104">
        <v>3.8</v>
      </c>
      <c r="M6" s="104">
        <v>3.83</v>
      </c>
      <c r="N6" s="104">
        <v>3.85</v>
      </c>
    </row>
    <row r="7" spans="1:15" x14ac:dyDescent="0.2">
      <c r="A7" s="40" t="s">
        <v>76</v>
      </c>
      <c r="B7" s="104">
        <v>17.98</v>
      </c>
      <c r="C7" s="104">
        <v>17.309999999999999</v>
      </c>
      <c r="D7" s="104">
        <v>17</v>
      </c>
      <c r="E7" s="104">
        <v>17.079999999999998</v>
      </c>
      <c r="F7" s="104">
        <v>17.25</v>
      </c>
      <c r="G7" s="104">
        <v>17.27</v>
      </c>
      <c r="H7" s="104">
        <v>17.29</v>
      </c>
      <c r="I7" s="104">
        <v>17.3</v>
      </c>
      <c r="J7" s="104">
        <v>17.309999999999999</v>
      </c>
      <c r="K7" s="104">
        <v>17.309999999999999</v>
      </c>
      <c r="L7" s="104">
        <v>17.29</v>
      </c>
      <c r="M7" s="104">
        <v>17.309999999999999</v>
      </c>
      <c r="N7" s="104">
        <v>17.29</v>
      </c>
    </row>
    <row r="8" spans="1:15" x14ac:dyDescent="0.2">
      <c r="A8" s="40" t="s">
        <v>77</v>
      </c>
      <c r="B8" s="104">
        <v>19.8</v>
      </c>
      <c r="C8" s="104">
        <v>19.649999999999999</v>
      </c>
      <c r="D8" s="104">
        <v>19.100000000000001</v>
      </c>
      <c r="E8" s="104">
        <v>18.48</v>
      </c>
      <c r="F8" s="104">
        <v>18.2</v>
      </c>
      <c r="G8" s="104">
        <v>17.88</v>
      </c>
      <c r="H8" s="104">
        <v>17.64</v>
      </c>
      <c r="I8" s="104">
        <v>17.38</v>
      </c>
      <c r="J8" s="104">
        <v>17.190000000000001</v>
      </c>
      <c r="K8" s="104">
        <v>16.98</v>
      </c>
      <c r="L8" s="104">
        <v>16.850000000000001</v>
      </c>
      <c r="M8" s="104">
        <v>16.690000000000001</v>
      </c>
      <c r="N8" s="104">
        <v>16.62</v>
      </c>
    </row>
    <row r="9" spans="1:15" x14ac:dyDescent="0.2">
      <c r="A9" s="38" t="s">
        <v>69</v>
      </c>
      <c r="B9" s="105">
        <v>17.91</v>
      </c>
      <c r="C9" s="105">
        <v>17.809999999999999</v>
      </c>
      <c r="D9" s="105">
        <v>17.72</v>
      </c>
      <c r="E9" s="105">
        <v>17.64</v>
      </c>
      <c r="F9" s="105">
        <v>17.37</v>
      </c>
      <c r="G9" s="105">
        <v>17.07</v>
      </c>
      <c r="H9" s="105">
        <v>16.84</v>
      </c>
      <c r="I9" s="105">
        <v>16.600000000000001</v>
      </c>
      <c r="J9" s="105">
        <v>16.420000000000002</v>
      </c>
      <c r="K9" s="105">
        <v>16.23</v>
      </c>
      <c r="L9" s="105">
        <v>16.11</v>
      </c>
      <c r="M9" s="105">
        <v>15.96</v>
      </c>
      <c r="N9" s="105">
        <v>15.9</v>
      </c>
    </row>
    <row r="10" spans="1:15" x14ac:dyDescent="0.2">
      <c r="A10" s="37" t="s">
        <v>78</v>
      </c>
      <c r="B10" s="106">
        <v>8.59</v>
      </c>
      <c r="C10" s="106">
        <v>8.6</v>
      </c>
      <c r="D10" s="106">
        <v>8.86</v>
      </c>
      <c r="E10" s="106">
        <v>8.93</v>
      </c>
      <c r="F10" s="106">
        <v>9.02</v>
      </c>
      <c r="G10" s="106">
        <v>9.1</v>
      </c>
      <c r="H10" s="106">
        <v>9.18</v>
      </c>
      <c r="I10" s="106">
        <v>9.27</v>
      </c>
      <c r="J10" s="106">
        <v>9.3699999999999992</v>
      </c>
      <c r="K10" s="106">
        <v>9.48</v>
      </c>
      <c r="L10" s="106">
        <v>9.6</v>
      </c>
      <c r="M10" s="106">
        <v>9.73</v>
      </c>
      <c r="N10" s="106">
        <v>9.89</v>
      </c>
    </row>
    <row r="11" spans="1:15" x14ac:dyDescent="0.2">
      <c r="A11" s="37" t="s">
        <v>79</v>
      </c>
      <c r="B11" s="106">
        <v>4.3600000000000003</v>
      </c>
      <c r="C11" s="106">
        <v>4.37</v>
      </c>
      <c r="D11" s="106">
        <v>4.3499999999999996</v>
      </c>
      <c r="E11" s="106">
        <v>4.3600000000000003</v>
      </c>
      <c r="F11" s="106">
        <v>4.07</v>
      </c>
      <c r="G11" s="106">
        <v>3.78</v>
      </c>
      <c r="H11" s="106">
        <v>3.52</v>
      </c>
      <c r="I11" s="106">
        <v>3.27</v>
      </c>
      <c r="J11" s="106">
        <v>3.03</v>
      </c>
      <c r="K11" s="106">
        <v>2.82</v>
      </c>
      <c r="L11" s="106">
        <v>2.61</v>
      </c>
      <c r="M11" s="106">
        <v>2.4300000000000002</v>
      </c>
      <c r="N11" s="106">
        <v>2.25</v>
      </c>
    </row>
    <row r="12" spans="1:15" x14ac:dyDescent="0.2">
      <c r="A12" s="37" t="s">
        <v>80</v>
      </c>
      <c r="B12" s="106">
        <v>0.78</v>
      </c>
      <c r="C12" s="106">
        <v>0.77</v>
      </c>
      <c r="D12" s="106">
        <v>0.56000000000000005</v>
      </c>
      <c r="E12" s="106">
        <v>0.56000000000000005</v>
      </c>
      <c r="F12" s="106">
        <v>0.56000000000000005</v>
      </c>
      <c r="G12" s="106">
        <v>0.55000000000000004</v>
      </c>
      <c r="H12" s="106">
        <v>0.55000000000000004</v>
      </c>
      <c r="I12" s="106">
        <v>0.55000000000000004</v>
      </c>
      <c r="J12" s="106">
        <v>0.54</v>
      </c>
      <c r="K12" s="106">
        <v>0.54</v>
      </c>
      <c r="L12" s="106">
        <v>0.54</v>
      </c>
      <c r="M12" s="106">
        <v>0.53</v>
      </c>
      <c r="N12" s="106">
        <v>0.53</v>
      </c>
    </row>
    <row r="13" spans="1:15" x14ac:dyDescent="0.2">
      <c r="A13" s="41" t="s">
        <v>81</v>
      </c>
      <c r="B13" s="106">
        <v>0.25</v>
      </c>
      <c r="C13" s="106">
        <v>0.24</v>
      </c>
      <c r="D13" s="106">
        <v>0.04</v>
      </c>
      <c r="E13" s="106">
        <v>0.04</v>
      </c>
      <c r="F13" s="106">
        <v>0.04</v>
      </c>
      <c r="G13" s="106">
        <v>0.04</v>
      </c>
      <c r="H13" s="106">
        <v>0.04</v>
      </c>
      <c r="I13" s="106">
        <v>0.04</v>
      </c>
      <c r="J13" s="106">
        <v>0.04</v>
      </c>
      <c r="K13" s="106">
        <v>0.04</v>
      </c>
      <c r="L13" s="106">
        <v>0.04</v>
      </c>
      <c r="M13" s="106">
        <v>0.04</v>
      </c>
      <c r="N13" s="106">
        <v>0.04</v>
      </c>
    </row>
    <row r="14" spans="1:15" x14ac:dyDescent="0.2">
      <c r="A14" s="41" t="s">
        <v>82</v>
      </c>
      <c r="B14" s="106">
        <v>0.53</v>
      </c>
      <c r="C14" s="106">
        <v>0.53</v>
      </c>
      <c r="D14" s="106">
        <v>0.52</v>
      </c>
      <c r="E14" s="106">
        <v>0.52</v>
      </c>
      <c r="F14" s="106">
        <v>0.52</v>
      </c>
      <c r="G14" s="106">
        <v>0.51</v>
      </c>
      <c r="H14" s="106">
        <v>0.51</v>
      </c>
      <c r="I14" s="106">
        <v>0.51</v>
      </c>
      <c r="J14" s="106">
        <v>0.5</v>
      </c>
      <c r="K14" s="106">
        <v>0.5</v>
      </c>
      <c r="L14" s="106">
        <v>0.5</v>
      </c>
      <c r="M14" s="106">
        <v>0.49</v>
      </c>
      <c r="N14" s="106">
        <v>0.49</v>
      </c>
    </row>
    <row r="15" spans="1:15" x14ac:dyDescent="0.2">
      <c r="A15" s="37" t="s">
        <v>83</v>
      </c>
      <c r="B15" s="106">
        <v>0.82</v>
      </c>
      <c r="C15" s="106">
        <v>0.82</v>
      </c>
      <c r="D15" s="106">
        <v>0.81</v>
      </c>
      <c r="E15" s="106">
        <v>0.8</v>
      </c>
      <c r="F15" s="106">
        <v>0.79</v>
      </c>
      <c r="G15" s="106">
        <v>0.77</v>
      </c>
      <c r="H15" s="106">
        <v>0.76</v>
      </c>
      <c r="I15" s="106">
        <v>0.74</v>
      </c>
      <c r="J15" s="106">
        <v>0.73</v>
      </c>
      <c r="K15" s="106">
        <v>0.71</v>
      </c>
      <c r="L15" s="106">
        <v>0.7</v>
      </c>
      <c r="M15" s="106">
        <v>0.68</v>
      </c>
      <c r="N15" s="106">
        <v>0.67</v>
      </c>
    </row>
    <row r="16" spans="1:15" x14ac:dyDescent="0.2">
      <c r="A16" s="37" t="s">
        <v>84</v>
      </c>
      <c r="B16" s="106">
        <v>0.2</v>
      </c>
      <c r="C16" s="106">
        <v>0.14000000000000001</v>
      </c>
      <c r="D16" s="106">
        <v>0.1</v>
      </c>
      <c r="E16" s="106">
        <v>0.02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</row>
    <row r="17" spans="1:14" x14ac:dyDescent="0.2">
      <c r="A17" s="37" t="s">
        <v>85</v>
      </c>
      <c r="B17" s="106">
        <v>0.2</v>
      </c>
      <c r="C17" s="106">
        <v>0.2</v>
      </c>
      <c r="D17" s="106">
        <v>0.2</v>
      </c>
      <c r="E17" s="106">
        <v>0.2</v>
      </c>
      <c r="F17" s="106">
        <v>0.2</v>
      </c>
      <c r="G17" s="106">
        <v>0.2</v>
      </c>
      <c r="H17" s="106">
        <v>0.2</v>
      </c>
      <c r="I17" s="106">
        <v>0.2</v>
      </c>
      <c r="J17" s="106">
        <v>0.2</v>
      </c>
      <c r="K17" s="106">
        <v>0.2</v>
      </c>
      <c r="L17" s="106">
        <v>0.2</v>
      </c>
      <c r="M17" s="106">
        <v>0.2</v>
      </c>
      <c r="N17" s="106">
        <v>0.2</v>
      </c>
    </row>
    <row r="18" spans="1:14" x14ac:dyDescent="0.2">
      <c r="A18" s="37" t="s">
        <v>86</v>
      </c>
      <c r="B18" s="106">
        <v>0.2</v>
      </c>
      <c r="C18" s="106">
        <v>0.18</v>
      </c>
      <c r="D18" s="106">
        <v>0.18</v>
      </c>
      <c r="E18" s="106">
        <v>0.18</v>
      </c>
      <c r="F18" s="106">
        <v>0.17</v>
      </c>
      <c r="G18" s="106">
        <v>0.17</v>
      </c>
      <c r="H18" s="106">
        <v>0.17</v>
      </c>
      <c r="I18" s="106">
        <v>0.16</v>
      </c>
      <c r="J18" s="106">
        <v>0.16</v>
      </c>
      <c r="K18" s="106">
        <v>0.16</v>
      </c>
      <c r="L18" s="106">
        <v>0.16</v>
      </c>
      <c r="M18" s="106">
        <v>0.15</v>
      </c>
      <c r="N18" s="106">
        <v>0.15</v>
      </c>
    </row>
    <row r="19" spans="1:14" x14ac:dyDescent="0.2">
      <c r="A19" s="37" t="s">
        <v>87</v>
      </c>
      <c r="B19" s="106">
        <v>0.2</v>
      </c>
      <c r="C19" s="106">
        <v>0.2</v>
      </c>
      <c r="D19" s="106">
        <v>0.2</v>
      </c>
      <c r="E19" s="106">
        <v>0.2</v>
      </c>
      <c r="F19" s="106">
        <v>0.2</v>
      </c>
      <c r="G19" s="106">
        <v>0.2</v>
      </c>
      <c r="H19" s="106">
        <v>0.2</v>
      </c>
      <c r="I19" s="106">
        <v>0.2</v>
      </c>
      <c r="J19" s="106">
        <v>0.2</v>
      </c>
      <c r="K19" s="106">
        <v>0.2</v>
      </c>
      <c r="L19" s="106">
        <v>0.2</v>
      </c>
      <c r="M19" s="106">
        <v>0.2</v>
      </c>
      <c r="N19" s="106">
        <v>0.2</v>
      </c>
    </row>
    <row r="20" spans="1:14" x14ac:dyDescent="0.2">
      <c r="A20" s="37" t="s">
        <v>88</v>
      </c>
      <c r="B20" s="106">
        <v>0.22</v>
      </c>
      <c r="C20" s="106">
        <v>0.28000000000000003</v>
      </c>
      <c r="D20" s="106">
        <v>0.27</v>
      </c>
      <c r="E20" s="106">
        <v>0.27</v>
      </c>
      <c r="F20" s="106">
        <v>0.26</v>
      </c>
      <c r="G20" s="106">
        <v>0.25</v>
      </c>
      <c r="H20" s="106">
        <v>0.25</v>
      </c>
      <c r="I20" s="106">
        <v>0.24</v>
      </c>
      <c r="J20" s="106">
        <v>0.23</v>
      </c>
      <c r="K20" s="106">
        <v>0.23</v>
      </c>
      <c r="L20" s="106">
        <v>0.22</v>
      </c>
      <c r="M20" s="106">
        <v>0.21</v>
      </c>
      <c r="N20" s="106">
        <v>0.21</v>
      </c>
    </row>
    <row r="21" spans="1:14" x14ac:dyDescent="0.2">
      <c r="A21" s="37" t="s">
        <v>89</v>
      </c>
      <c r="B21" s="106">
        <v>2.33</v>
      </c>
      <c r="C21" s="106">
        <v>2.2400000000000002</v>
      </c>
      <c r="D21" s="106">
        <v>2.1800000000000002</v>
      </c>
      <c r="E21" s="106">
        <v>2.11</v>
      </c>
      <c r="F21" s="106">
        <v>2.1</v>
      </c>
      <c r="G21" s="106">
        <v>2.04</v>
      </c>
      <c r="H21" s="106">
        <v>2.02</v>
      </c>
      <c r="I21" s="106">
        <v>1.96</v>
      </c>
      <c r="J21" s="106">
        <v>1.95</v>
      </c>
      <c r="K21" s="106">
        <v>1.89</v>
      </c>
      <c r="L21" s="106">
        <v>1.87</v>
      </c>
      <c r="M21" s="106">
        <v>1.82</v>
      </c>
      <c r="N21" s="106">
        <v>1.8</v>
      </c>
    </row>
    <row r="22" spans="1:14" x14ac:dyDescent="0.2">
      <c r="A22" s="41" t="s">
        <v>90</v>
      </c>
      <c r="B22" s="106">
        <v>0.32</v>
      </c>
      <c r="C22" s="106">
        <v>0.28999999999999998</v>
      </c>
      <c r="D22" s="106">
        <v>0.27</v>
      </c>
      <c r="E22" s="106">
        <v>0.24</v>
      </c>
      <c r="F22" s="106">
        <v>0.26</v>
      </c>
      <c r="G22" s="106">
        <v>0.23</v>
      </c>
      <c r="H22" s="106">
        <v>0.25</v>
      </c>
      <c r="I22" s="106">
        <v>0.22</v>
      </c>
      <c r="J22" s="106">
        <v>0.24</v>
      </c>
      <c r="K22" s="106">
        <v>0.21</v>
      </c>
      <c r="L22" s="106">
        <v>0.23</v>
      </c>
      <c r="M22" s="106">
        <v>0.2</v>
      </c>
      <c r="N22" s="106">
        <v>0.22</v>
      </c>
    </row>
    <row r="23" spans="1:14" x14ac:dyDescent="0.2">
      <c r="A23" s="41" t="s">
        <v>91</v>
      </c>
      <c r="B23" s="106">
        <v>2.0099999999999998</v>
      </c>
      <c r="C23" s="106">
        <v>1.95</v>
      </c>
      <c r="D23" s="106">
        <v>1.91</v>
      </c>
      <c r="E23" s="106">
        <v>1.87</v>
      </c>
      <c r="F23" s="106">
        <v>1.84</v>
      </c>
      <c r="G23" s="106">
        <v>1.81</v>
      </c>
      <c r="H23" s="106">
        <v>1.77</v>
      </c>
      <c r="I23" s="106">
        <v>1.74</v>
      </c>
      <c r="J23" s="106">
        <v>1.71</v>
      </c>
      <c r="K23" s="106">
        <v>1.68</v>
      </c>
      <c r="L23" s="106">
        <v>1.65</v>
      </c>
      <c r="M23" s="106">
        <v>1.62</v>
      </c>
      <c r="N23" s="106">
        <v>1.58</v>
      </c>
    </row>
    <row r="24" spans="1:14" x14ac:dyDescent="0.2">
      <c r="A24" s="42" t="s">
        <v>92</v>
      </c>
      <c r="B24" s="106">
        <v>0.44</v>
      </c>
      <c r="C24" s="106">
        <v>0.46</v>
      </c>
      <c r="D24" s="106">
        <v>0.45</v>
      </c>
      <c r="E24" s="106">
        <v>0.44</v>
      </c>
      <c r="F24" s="106">
        <v>0.43</v>
      </c>
      <c r="G24" s="106">
        <v>0.43</v>
      </c>
      <c r="H24" s="106">
        <v>0.42</v>
      </c>
      <c r="I24" s="106">
        <v>0.41</v>
      </c>
      <c r="J24" s="106">
        <v>0.4</v>
      </c>
      <c r="K24" s="106">
        <v>0.4</v>
      </c>
      <c r="L24" s="106">
        <v>0.39</v>
      </c>
      <c r="M24" s="106">
        <v>0.38</v>
      </c>
      <c r="N24" s="106">
        <v>0.37</v>
      </c>
    </row>
    <row r="25" spans="1:14" x14ac:dyDescent="0.2">
      <c r="A25" s="40" t="s">
        <v>93</v>
      </c>
      <c r="B25" s="104">
        <v>1.89</v>
      </c>
      <c r="C25" s="104">
        <v>1.4</v>
      </c>
      <c r="D25" s="104">
        <v>0.86</v>
      </c>
      <c r="E25" s="104">
        <v>0.84</v>
      </c>
      <c r="F25" s="104">
        <v>0.83</v>
      </c>
      <c r="G25" s="104">
        <v>0.81</v>
      </c>
      <c r="H25" s="104">
        <v>0.8</v>
      </c>
      <c r="I25" s="104">
        <v>0.78</v>
      </c>
      <c r="J25" s="104">
        <v>0.77</v>
      </c>
      <c r="K25" s="104">
        <v>0.75</v>
      </c>
      <c r="L25" s="104">
        <v>0.74</v>
      </c>
      <c r="M25" s="104">
        <v>0.73</v>
      </c>
      <c r="N25" s="104">
        <v>0.71</v>
      </c>
    </row>
    <row r="26" spans="1:14" x14ac:dyDescent="0.2">
      <c r="A26" s="37" t="s">
        <v>94</v>
      </c>
      <c r="B26" s="106">
        <v>1.89</v>
      </c>
      <c r="C26" s="106">
        <v>1.83</v>
      </c>
      <c r="D26" s="105">
        <v>1.37</v>
      </c>
      <c r="E26" s="105">
        <v>0.84</v>
      </c>
      <c r="F26" s="105">
        <v>0.83</v>
      </c>
      <c r="G26" s="105">
        <v>0.81</v>
      </c>
      <c r="H26" s="105">
        <v>0.8</v>
      </c>
      <c r="I26" s="105">
        <v>0.78</v>
      </c>
      <c r="J26" s="105">
        <v>0.77</v>
      </c>
      <c r="K26" s="105">
        <v>0.75</v>
      </c>
      <c r="L26" s="105">
        <v>0.74</v>
      </c>
      <c r="M26" s="105">
        <v>0.73</v>
      </c>
      <c r="N26" s="105">
        <v>0.71</v>
      </c>
    </row>
    <row r="27" spans="1:14" x14ac:dyDescent="0.2">
      <c r="A27" s="96" t="s">
        <v>95</v>
      </c>
      <c r="B27" s="102">
        <v>0</v>
      </c>
      <c r="C27" s="102">
        <v>0.43</v>
      </c>
      <c r="D27" s="102">
        <v>0.51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</row>
    <row r="28" spans="1:14" x14ac:dyDescent="0.2">
      <c r="A28" s="40" t="s">
        <v>96</v>
      </c>
      <c r="B28" s="104">
        <v>-1.76</v>
      </c>
      <c r="C28" s="104">
        <v>-1.91</v>
      </c>
      <c r="D28" s="104">
        <v>-1.59</v>
      </c>
      <c r="E28" s="104">
        <v>-1.4</v>
      </c>
      <c r="F28" s="104">
        <v>-0.95</v>
      </c>
      <c r="G28" s="104">
        <v>-0.61</v>
      </c>
      <c r="H28" s="104">
        <v>-0.35</v>
      </c>
      <c r="I28" s="104">
        <v>-0.08</v>
      </c>
      <c r="J28" s="104">
        <v>0.12</v>
      </c>
      <c r="K28" s="104">
        <v>0.33</v>
      </c>
      <c r="L28" s="104">
        <v>0.45</v>
      </c>
      <c r="M28" s="104">
        <v>0.62</v>
      </c>
      <c r="N28" s="104">
        <v>0.67</v>
      </c>
    </row>
    <row r="29" spans="1:14" ht="12.75" thickBot="1" x14ac:dyDescent="0.25">
      <c r="A29" s="44" t="s">
        <v>97</v>
      </c>
      <c r="B29" s="107">
        <v>6827.6</v>
      </c>
      <c r="C29" s="107">
        <v>7289.8</v>
      </c>
      <c r="D29" s="107">
        <v>7823</v>
      </c>
      <c r="E29" s="107">
        <v>8379.2000000000007</v>
      </c>
      <c r="F29" s="107">
        <v>8994.4</v>
      </c>
      <c r="G29" s="107">
        <v>9678.1</v>
      </c>
      <c r="H29" s="107">
        <v>10426.799999999999</v>
      </c>
      <c r="I29" s="107">
        <v>11239.1</v>
      </c>
      <c r="J29" s="107">
        <v>12120.6</v>
      </c>
      <c r="K29" s="107">
        <v>13077</v>
      </c>
      <c r="L29" s="107">
        <v>14113.7</v>
      </c>
      <c r="M29" s="107">
        <v>15239.1</v>
      </c>
      <c r="N29" s="107">
        <v>16461.400000000001</v>
      </c>
    </row>
  </sheetData>
  <mergeCells count="1">
    <mergeCell ref="A3:N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5">
    <tabColor rgb="FF9EBBD3"/>
  </sheetPr>
  <dimension ref="A1:J19"/>
  <sheetViews>
    <sheetView zoomScale="130" zoomScaleNormal="130" workbookViewId="0"/>
  </sheetViews>
  <sheetFormatPr defaultRowHeight="12" x14ac:dyDescent="0.2"/>
  <cols>
    <col min="1" max="1" width="45.42578125" style="27" customWidth="1"/>
    <col min="2" max="10" width="9.7109375" style="27" customWidth="1"/>
    <col min="11" max="12" width="14.28515625" style="27" customWidth="1"/>
    <col min="13" max="16384" width="9.140625" style="27"/>
  </cols>
  <sheetData>
    <row r="1" spans="1:10" s="1" customFormat="1" ht="15" x14ac:dyDescent="0.25">
      <c r="A1" s="60" t="s">
        <v>0</v>
      </c>
      <c r="B1" s="28"/>
    </row>
    <row r="3" spans="1:10" ht="12.75" thickBot="1" x14ac:dyDescent="0.25">
      <c r="A3" s="466" t="s">
        <v>10</v>
      </c>
      <c r="B3" s="466"/>
      <c r="C3" s="466"/>
      <c r="D3" s="466"/>
      <c r="E3" s="466"/>
      <c r="F3" s="466"/>
      <c r="G3" s="466"/>
      <c r="H3" s="466"/>
      <c r="I3" s="466"/>
      <c r="J3" s="466"/>
    </row>
    <row r="4" spans="1:10" ht="13.5" thickTop="1" thickBot="1" x14ac:dyDescent="0.25">
      <c r="A4" s="461"/>
      <c r="B4" s="49"/>
      <c r="C4" s="49"/>
      <c r="D4" s="49"/>
      <c r="E4" s="49"/>
      <c r="F4" s="50"/>
      <c r="G4" s="463" t="s">
        <v>11</v>
      </c>
      <c r="H4" s="464"/>
      <c r="I4" s="464"/>
      <c r="J4" s="465"/>
    </row>
    <row r="5" spans="1:10" ht="13.5" thickTop="1" thickBot="1" x14ac:dyDescent="0.25">
      <c r="A5" s="462"/>
      <c r="B5" s="25">
        <v>2014</v>
      </c>
      <c r="C5" s="25">
        <v>2015</v>
      </c>
      <c r="D5" s="25">
        <v>2016</v>
      </c>
      <c r="E5" s="25">
        <v>2017</v>
      </c>
      <c r="F5" s="26">
        <v>2018</v>
      </c>
      <c r="G5" s="22">
        <v>2019</v>
      </c>
      <c r="H5" s="22">
        <v>2020</v>
      </c>
      <c r="I5" s="22">
        <v>2021</v>
      </c>
      <c r="J5" s="51">
        <v>2022</v>
      </c>
    </row>
    <row r="6" spans="1:10" ht="12.75" thickTop="1" x14ac:dyDescent="0.2">
      <c r="A6" s="52" t="s">
        <v>12</v>
      </c>
      <c r="B6" s="23">
        <v>0.5039557402733319</v>
      </c>
      <c r="C6" s="24">
        <v>-3.5457633934727895</v>
      </c>
      <c r="D6" s="24">
        <v>-3.3054543131704861</v>
      </c>
      <c r="E6" s="24">
        <v>1.0638612600035069</v>
      </c>
      <c r="F6" s="24">
        <v>1.1175791817495062</v>
      </c>
      <c r="G6" s="21">
        <v>1.7672135931803279</v>
      </c>
      <c r="H6" s="21">
        <v>2.2431874088756798</v>
      </c>
      <c r="I6" s="21">
        <v>2.2849389737066219</v>
      </c>
      <c r="J6" s="53">
        <v>2.1435605698708811</v>
      </c>
    </row>
    <row r="7" spans="1:10" x14ac:dyDescent="0.2">
      <c r="A7" s="54" t="s">
        <v>13</v>
      </c>
      <c r="B7" s="19">
        <v>5778.9530000000004</v>
      </c>
      <c r="C7" s="19">
        <v>5995.7870000000012</v>
      </c>
      <c r="D7" s="19">
        <v>6267.2049999999999</v>
      </c>
      <c r="E7" s="19">
        <v>6553.8426904999897</v>
      </c>
      <c r="F7" s="19">
        <v>6827.5859073859674</v>
      </c>
      <c r="G7" s="13">
        <v>7280.1495132415093</v>
      </c>
      <c r="H7" s="13">
        <v>7780.7941663283091</v>
      </c>
      <c r="I7" s="13">
        <v>8324.3060860655587</v>
      </c>
      <c r="J7" s="55">
        <v>8886.7522761534219</v>
      </c>
    </row>
    <row r="8" spans="1:10" x14ac:dyDescent="0.2">
      <c r="A8" s="54" t="s">
        <v>14</v>
      </c>
      <c r="B8" s="17">
        <v>6.407616596391974</v>
      </c>
      <c r="C8" s="17">
        <v>10.673497995621716</v>
      </c>
      <c r="D8" s="17">
        <v>6.2880550542244729</v>
      </c>
      <c r="E8" s="17">
        <v>2.9473499083459087</v>
      </c>
      <c r="F8" s="17">
        <v>3.7455811701915476</v>
      </c>
      <c r="G8" s="14">
        <v>4.2068268181810948</v>
      </c>
      <c r="H8" s="14">
        <v>3.9619971609420794</v>
      </c>
      <c r="I8" s="14">
        <v>4.0253611751968386</v>
      </c>
      <c r="J8" s="56">
        <v>3.9463033137094259</v>
      </c>
    </row>
    <row r="9" spans="1:10" x14ac:dyDescent="0.2">
      <c r="A9" s="54" t="s">
        <v>15</v>
      </c>
      <c r="B9" s="17">
        <v>2.6562000000000001</v>
      </c>
      <c r="C9" s="17">
        <v>3.9047999999999998</v>
      </c>
      <c r="D9" s="17">
        <v>3.2591000000000001</v>
      </c>
      <c r="E9" s="17">
        <v>3.3079999999999998</v>
      </c>
      <c r="F9" s="17">
        <v>3.8742000000000001</v>
      </c>
      <c r="G9" s="14">
        <v>3.9935851880178568</v>
      </c>
      <c r="H9" s="14">
        <v>3.8669622995882067</v>
      </c>
      <c r="I9" s="14">
        <v>3.8564875502856681</v>
      </c>
      <c r="J9" s="56">
        <v>3.919169778993949</v>
      </c>
    </row>
    <row r="10" spans="1:10" x14ac:dyDescent="0.2">
      <c r="A10" s="54" t="s">
        <v>16</v>
      </c>
      <c r="B10" s="18">
        <v>1.4851703318496279</v>
      </c>
      <c r="C10" s="18">
        <v>3.2840455098148702E-2</v>
      </c>
      <c r="D10" s="18">
        <v>-1.9087335071587663</v>
      </c>
      <c r="E10" s="18">
        <v>0.29153551256591026</v>
      </c>
      <c r="F10" s="17">
        <v>1.4142767751831542</v>
      </c>
      <c r="G10" s="15">
        <v>1.2886571227043175</v>
      </c>
      <c r="H10" s="15">
        <v>1.1676234074377456</v>
      </c>
      <c r="I10" s="15">
        <v>1.1194021359197337</v>
      </c>
      <c r="J10" s="57">
        <v>1.0471135612584725</v>
      </c>
    </row>
    <row r="11" spans="1:10" x14ac:dyDescent="0.2">
      <c r="A11" s="54" t="s">
        <v>17</v>
      </c>
      <c r="B11" s="18">
        <v>2.8601389095663787</v>
      </c>
      <c r="C11" s="18">
        <v>-0.133033284751638</v>
      </c>
      <c r="D11" s="18">
        <v>-3.1553370528090818</v>
      </c>
      <c r="E11" s="18">
        <v>2.5621906085544266</v>
      </c>
      <c r="F11" s="18">
        <v>2.0688010718705963</v>
      </c>
      <c r="G11" s="15">
        <v>2.3203951668358647</v>
      </c>
      <c r="H11" s="15">
        <v>2.2357554478498853</v>
      </c>
      <c r="I11" s="15">
        <v>2.2849389737066073</v>
      </c>
      <c r="J11" s="57">
        <v>2.1435605698709059</v>
      </c>
    </row>
    <row r="12" spans="1:10" x14ac:dyDescent="0.2">
      <c r="A12" s="54" t="s">
        <v>18</v>
      </c>
      <c r="B12" s="17">
        <v>11.75</v>
      </c>
      <c r="C12" s="17">
        <v>14.249999999999998</v>
      </c>
      <c r="D12" s="17">
        <v>13.750000000000002</v>
      </c>
      <c r="E12" s="17">
        <v>7.0000000000000009</v>
      </c>
      <c r="F12" s="17">
        <v>6.4</v>
      </c>
      <c r="G12" s="14">
        <v>6.5</v>
      </c>
      <c r="H12" s="14">
        <v>7.5</v>
      </c>
      <c r="I12" s="14">
        <v>8</v>
      </c>
      <c r="J12" s="56">
        <v>8</v>
      </c>
    </row>
    <row r="13" spans="1:10" x14ac:dyDescent="0.2">
      <c r="A13" s="54" t="s">
        <v>24</v>
      </c>
      <c r="B13" s="17">
        <v>5.0206776305044665</v>
      </c>
      <c r="C13" s="17">
        <v>3.2315794378522167</v>
      </c>
      <c r="D13" s="17">
        <v>7.0204925115702865</v>
      </c>
      <c r="E13" s="17">
        <v>3.936624007574907</v>
      </c>
      <c r="F13" s="17">
        <v>2.5585849535644023</v>
      </c>
      <c r="G13" s="14">
        <v>2.2005978416558047</v>
      </c>
      <c r="H13" s="14">
        <v>3.4031693654180017</v>
      </c>
      <c r="I13" s="14">
        <v>3.8208363613457585</v>
      </c>
      <c r="J13" s="56">
        <v>3.8997987971313819</v>
      </c>
    </row>
    <row r="14" spans="1:10" x14ac:dyDescent="0.2">
      <c r="A14" s="54" t="s">
        <v>19</v>
      </c>
      <c r="B14" s="17">
        <v>-0.56300690854669744</v>
      </c>
      <c r="C14" s="17">
        <v>-1.8554507200133412</v>
      </c>
      <c r="D14" s="17">
        <v>-2.4858068014178389</v>
      </c>
      <c r="E14" s="17">
        <v>-1.6872952388208649</v>
      </c>
      <c r="F14" s="17">
        <v>-1.5856000696336181</v>
      </c>
      <c r="G14" s="14">
        <v>-1.8131495755672549</v>
      </c>
      <c r="H14" s="14">
        <v>-1.4897681007333969</v>
      </c>
      <c r="I14" s="14">
        <v>-1.2000426119822802</v>
      </c>
      <c r="J14" s="56">
        <v>-0.994752741389892</v>
      </c>
    </row>
    <row r="15" spans="1:10" x14ac:dyDescent="0.2">
      <c r="A15" s="54" t="s">
        <v>20</v>
      </c>
      <c r="B15" s="17">
        <v>-0.35424590047925575</v>
      </c>
      <c r="C15" s="17">
        <v>-1.9456258201600363</v>
      </c>
      <c r="D15" s="17">
        <v>-2.5445690533705481</v>
      </c>
      <c r="E15" s="17">
        <v>-1.8072177317495748</v>
      </c>
      <c r="F15" s="17">
        <v>-1.7608168395872332</v>
      </c>
      <c r="G15" s="14">
        <v>-1.9093014469988521</v>
      </c>
      <c r="H15" s="14">
        <v>-1.5949528717395922</v>
      </c>
      <c r="I15" s="14">
        <v>-1.3125855789968381</v>
      </c>
      <c r="J15" s="56">
        <v>-1.1134983894177342</v>
      </c>
    </row>
    <row r="16" spans="1:10" x14ac:dyDescent="0.2">
      <c r="A16" s="54" t="s">
        <v>21</v>
      </c>
      <c r="B16" s="17">
        <v>-5.3881805611303752</v>
      </c>
      <c r="C16" s="17">
        <v>-8.3689750215125365</v>
      </c>
      <c r="D16" s="17">
        <v>-6.4945105083403813</v>
      </c>
      <c r="E16" s="17">
        <v>-6.1158894738224525</v>
      </c>
      <c r="F16" s="17">
        <v>-5.5537039525935317</v>
      </c>
      <c r="G16" s="14">
        <v>-5.2123054791394177</v>
      </c>
      <c r="H16" s="14">
        <v>-4.9959296115722003</v>
      </c>
      <c r="I16" s="14">
        <v>-5.5913352065898447</v>
      </c>
      <c r="J16" s="56">
        <v>-5.9883564014834514</v>
      </c>
    </row>
    <row r="17" spans="1:10" x14ac:dyDescent="0.2">
      <c r="A17" s="54" t="s">
        <v>22</v>
      </c>
      <c r="B17" s="17">
        <v>-5.9511874696770724</v>
      </c>
      <c r="C17" s="17">
        <v>-10.224425741525877</v>
      </c>
      <c r="D17" s="17">
        <v>-8.9803173097582203</v>
      </c>
      <c r="E17" s="17">
        <v>-7.8031847126433185</v>
      </c>
      <c r="F17" s="17">
        <v>-7.13930402222715</v>
      </c>
      <c r="G17" s="14">
        <v>-7.0254550547066721</v>
      </c>
      <c r="H17" s="14">
        <v>-6.4856977123055977</v>
      </c>
      <c r="I17" s="14">
        <v>-6.7913778185721254</v>
      </c>
      <c r="J17" s="56">
        <v>-6.9831091428733449</v>
      </c>
    </row>
    <row r="18" spans="1:10" ht="12.75" thickBot="1" x14ac:dyDescent="0.25">
      <c r="A18" s="58" t="s">
        <v>23</v>
      </c>
      <c r="B18" s="20">
        <v>56.280930979222433</v>
      </c>
      <c r="C18" s="20">
        <v>65.504712939279713</v>
      </c>
      <c r="D18" s="20">
        <v>69.952501201869723</v>
      </c>
      <c r="E18" s="20">
        <v>74.004920688974181</v>
      </c>
      <c r="F18" s="20">
        <v>77.215905154190594</v>
      </c>
      <c r="G18" s="16">
        <v>79.608726854031303</v>
      </c>
      <c r="H18" s="16">
        <v>80.960990252466488</v>
      </c>
      <c r="I18" s="16">
        <v>82.098282450774107</v>
      </c>
      <c r="J18" s="59">
        <v>83.493023640531462</v>
      </c>
    </row>
    <row r="19" spans="1:10" ht="15.75" customHeight="1" thickTop="1" x14ac:dyDescent="0.2">
      <c r="A19" s="460"/>
      <c r="B19" s="460"/>
      <c r="C19" s="460"/>
      <c r="D19" s="460"/>
      <c r="E19" s="460"/>
      <c r="F19" s="460"/>
      <c r="G19" s="460"/>
      <c r="H19" s="460"/>
      <c r="I19" s="460"/>
      <c r="J19" s="460"/>
    </row>
  </sheetData>
  <mergeCells count="4">
    <mergeCell ref="A19:J19"/>
    <mergeCell ref="A4:A5"/>
    <mergeCell ref="G4:J4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AH27"/>
  <sheetViews>
    <sheetView zoomScaleNormal="100" workbookViewId="0">
      <selection sqref="A1:B1"/>
    </sheetView>
  </sheetViews>
  <sheetFormatPr defaultRowHeight="15" x14ac:dyDescent="0.25"/>
  <cols>
    <col min="1" max="1" width="10.140625" style="1" customWidth="1"/>
    <col min="2" max="2" width="9" style="1" customWidth="1"/>
    <col min="3" max="3" width="16.42578125" style="1" customWidth="1"/>
    <col min="4" max="4" width="19.42578125" style="1" customWidth="1"/>
    <col min="5" max="5" width="10.85546875" style="1" customWidth="1"/>
    <col min="6" max="6" width="11.28515625" style="1" customWidth="1"/>
    <col min="7" max="22" width="7.85546875" style="1" customWidth="1"/>
    <col min="23" max="23" width="7.28515625" style="1" bestFit="1" customWidth="1"/>
    <col min="24" max="16384" width="9.140625" style="1"/>
  </cols>
  <sheetData>
    <row r="1" spans="1:34" x14ac:dyDescent="0.25">
      <c r="A1" s="406" t="s">
        <v>0</v>
      </c>
      <c r="B1" s="406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34" x14ac:dyDescent="0.25">
      <c r="A2" s="33"/>
      <c r="B2" s="119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34" s="29" customFormat="1" ht="45" x14ac:dyDescent="0.25">
      <c r="A3" s="295" t="s">
        <v>304</v>
      </c>
      <c r="B3" s="32" t="s">
        <v>191</v>
      </c>
      <c r="C3" s="32" t="s">
        <v>192</v>
      </c>
      <c r="D3" s="32" t="s">
        <v>193</v>
      </c>
      <c r="E3" s="32" t="s">
        <v>194</v>
      </c>
      <c r="F3" s="32" t="s">
        <v>195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34" s="29" customFormat="1" x14ac:dyDescent="0.25">
      <c r="A4" s="108" t="s">
        <v>169</v>
      </c>
      <c r="B4" s="129">
        <v>100</v>
      </c>
      <c r="C4" s="129">
        <v>100</v>
      </c>
      <c r="D4" s="129">
        <v>100</v>
      </c>
      <c r="E4" s="129">
        <v>100</v>
      </c>
      <c r="F4" s="129">
        <v>100</v>
      </c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</row>
    <row r="5" spans="1:34" s="29" customFormat="1" x14ac:dyDescent="0.25">
      <c r="A5" s="109" t="s">
        <v>170</v>
      </c>
      <c r="B5" s="130">
        <v>103.51220748254995</v>
      </c>
      <c r="C5" s="130">
        <v>95.789528478015114</v>
      </c>
      <c r="D5" s="130">
        <v>93.854008887703174</v>
      </c>
      <c r="E5" s="130">
        <v>94.948844669101788</v>
      </c>
      <c r="F5" s="130">
        <v>97.020994660875687</v>
      </c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</row>
    <row r="6" spans="1:34" s="29" customFormat="1" x14ac:dyDescent="0.25">
      <c r="A6" s="108" t="s">
        <v>171</v>
      </c>
      <c r="B6" s="129">
        <v>106.52780214754988</v>
      </c>
      <c r="C6" s="129">
        <v>97.352566306317598</v>
      </c>
      <c r="D6" s="129">
        <v>93.39044272536988</v>
      </c>
      <c r="E6" s="129">
        <v>90.195000832322066</v>
      </c>
      <c r="F6" s="129">
        <v>96.761128872968399</v>
      </c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</row>
    <row r="7" spans="1:34" s="29" customFormat="1" x14ac:dyDescent="0.25">
      <c r="A7" s="109" t="s">
        <v>172</v>
      </c>
      <c r="B7" s="130">
        <v>109.48131601308442</v>
      </c>
      <c r="C7" s="130">
        <v>96.15789287130589</v>
      </c>
      <c r="D7" s="130">
        <v>96.228118345562081</v>
      </c>
      <c r="E7" s="130">
        <v>90.697369688854081</v>
      </c>
      <c r="F7" s="130">
        <v>97.507476817479784</v>
      </c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</row>
    <row r="8" spans="1:34" s="29" customFormat="1" x14ac:dyDescent="0.25">
      <c r="A8" s="108" t="s">
        <v>173</v>
      </c>
      <c r="B8" s="129">
        <v>112.46687100131588</v>
      </c>
      <c r="C8" s="129">
        <v>93.860035153351276</v>
      </c>
      <c r="D8" s="129">
        <v>94.409144849868142</v>
      </c>
      <c r="E8" s="129">
        <v>89.798312652770022</v>
      </c>
      <c r="F8" s="129">
        <v>95.764565118826724</v>
      </c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1:34" x14ac:dyDescent="0.25">
      <c r="A9" s="109" t="s">
        <v>174</v>
      </c>
      <c r="B9" s="130">
        <v>112.38479172561088</v>
      </c>
      <c r="C9" s="130">
        <v>89.8000514465961</v>
      </c>
      <c r="D9" s="130">
        <v>93.09240496000389</v>
      </c>
      <c r="E9" s="130">
        <v>85.24890901444364</v>
      </c>
      <c r="F9" s="130">
        <v>92.587786717436501</v>
      </c>
    </row>
    <row r="10" spans="1:34" x14ac:dyDescent="0.25">
      <c r="A10" s="108" t="s">
        <v>175</v>
      </c>
      <c r="B10" s="129">
        <v>111.79146461023181</v>
      </c>
      <c r="C10" s="129">
        <v>87.104278493441853</v>
      </c>
      <c r="D10" s="129">
        <v>96.373434879195159</v>
      </c>
      <c r="E10" s="129">
        <v>84.243034367257707</v>
      </c>
      <c r="F10" s="129">
        <v>90.97859152582437</v>
      </c>
    </row>
    <row r="11" spans="1:34" x14ac:dyDescent="0.25">
      <c r="A11" s="109" t="s">
        <v>176</v>
      </c>
      <c r="B11" s="130">
        <v>106.81757594799315</v>
      </c>
      <c r="C11" s="130">
        <v>85.461881094780296</v>
      </c>
      <c r="D11" s="130">
        <v>98.134637595438107</v>
      </c>
      <c r="E11" s="130">
        <v>82.356593288093109</v>
      </c>
      <c r="F11" s="130">
        <v>89.336464175656971</v>
      </c>
    </row>
    <row r="12" spans="1:34" x14ac:dyDescent="0.25">
      <c r="A12" s="108" t="s">
        <v>177</v>
      </c>
      <c r="B12" s="129">
        <v>105.82925936493618</v>
      </c>
      <c r="C12" s="129">
        <v>85.416524742988898</v>
      </c>
      <c r="D12" s="129">
        <v>99.671994144381543</v>
      </c>
      <c r="E12" s="129">
        <v>79.982884034788668</v>
      </c>
      <c r="F12" s="129">
        <v>88.77349660020829</v>
      </c>
    </row>
    <row r="13" spans="1:34" x14ac:dyDescent="0.25">
      <c r="A13" s="109" t="s">
        <v>178</v>
      </c>
      <c r="B13" s="130">
        <v>106.97826130302282</v>
      </c>
      <c r="C13" s="130">
        <v>85.892092524660399</v>
      </c>
      <c r="D13" s="130">
        <v>102.68110774804921</v>
      </c>
      <c r="E13" s="130">
        <v>78.228933348857808</v>
      </c>
      <c r="F13" s="130">
        <v>88.968543694690624</v>
      </c>
    </row>
    <row r="14" spans="1:34" x14ac:dyDescent="0.25">
      <c r="A14" s="108" t="s">
        <v>179</v>
      </c>
      <c r="B14" s="129">
        <v>112.24311497423</v>
      </c>
      <c r="C14" s="129">
        <v>84.412762407298445</v>
      </c>
      <c r="D14" s="129">
        <v>102.18462314019169</v>
      </c>
      <c r="E14" s="129">
        <v>75.667180366228692</v>
      </c>
      <c r="F14" s="129">
        <v>87.717239968204893</v>
      </c>
    </row>
    <row r="15" spans="1:34" x14ac:dyDescent="0.25">
      <c r="A15" s="109" t="s">
        <v>180</v>
      </c>
      <c r="B15" s="130">
        <v>113.01837085811383</v>
      </c>
      <c r="C15" s="130">
        <v>83.275915141335076</v>
      </c>
      <c r="D15" s="130">
        <v>102.08213926708407</v>
      </c>
      <c r="E15" s="130">
        <v>73.16085022697898</v>
      </c>
      <c r="F15" s="130">
        <v>86.204177554916029</v>
      </c>
    </row>
    <row r="16" spans="1:34" x14ac:dyDescent="0.25">
      <c r="A16" s="108" t="s">
        <v>181</v>
      </c>
      <c r="B16" s="129">
        <v>113.68022562221738</v>
      </c>
      <c r="C16" s="129">
        <v>84.967814421570324</v>
      </c>
      <c r="D16" s="129">
        <v>103.52416789838283</v>
      </c>
      <c r="E16" s="129">
        <v>72.22044713009717</v>
      </c>
      <c r="F16" s="129">
        <v>87.212082706036071</v>
      </c>
    </row>
    <row r="17" spans="1:6" x14ac:dyDescent="0.25">
      <c r="A17" s="109" t="s">
        <v>182</v>
      </c>
      <c r="B17" s="130">
        <v>114.86491509108822</v>
      </c>
      <c r="C17" s="130">
        <v>85.499320726298436</v>
      </c>
      <c r="D17" s="130">
        <v>102.10143746529646</v>
      </c>
      <c r="E17" s="130">
        <v>70.998446434909383</v>
      </c>
      <c r="F17" s="130">
        <v>87.066679455464794</v>
      </c>
    </row>
    <row r="18" spans="1:6" x14ac:dyDescent="0.25">
      <c r="A18" s="108" t="s">
        <v>183</v>
      </c>
      <c r="B18" s="129">
        <v>114.71893848399081</v>
      </c>
      <c r="C18" s="129">
        <v>86.217840532402292</v>
      </c>
      <c r="D18" s="129">
        <v>102.58667550393811</v>
      </c>
      <c r="E18" s="129">
        <v>70.320205596354128</v>
      </c>
      <c r="F18" s="129">
        <v>87.387909353284897</v>
      </c>
    </row>
    <row r="19" spans="1:6" x14ac:dyDescent="0.25">
      <c r="A19" s="109" t="s">
        <v>184</v>
      </c>
      <c r="B19" s="130">
        <v>113.09591186124472</v>
      </c>
      <c r="C19" s="130">
        <v>88.073081126896412</v>
      </c>
      <c r="D19" s="130">
        <v>102.28649282239238</v>
      </c>
      <c r="E19" s="130">
        <v>71.432464144449398</v>
      </c>
      <c r="F19" s="130">
        <v>88.341777227047444</v>
      </c>
    </row>
    <row r="20" spans="1:6" x14ac:dyDescent="0.25">
      <c r="A20" s="108" t="s">
        <v>185</v>
      </c>
      <c r="B20" s="129">
        <v>113.16322826477871</v>
      </c>
      <c r="C20" s="129">
        <v>87.965975203239992</v>
      </c>
      <c r="D20" s="129">
        <v>103.84111918391488</v>
      </c>
      <c r="E20" s="129">
        <v>69.52046460240615</v>
      </c>
      <c r="F20" s="129">
        <v>88.264942846419217</v>
      </c>
    </row>
    <row r="21" spans="1:6" x14ac:dyDescent="0.25">
      <c r="A21" s="109" t="s">
        <v>186</v>
      </c>
      <c r="B21" s="130">
        <v>114.32666035945807</v>
      </c>
      <c r="C21" s="130">
        <v>86.940318046934777</v>
      </c>
      <c r="D21" s="130">
        <v>105.32613735770872</v>
      </c>
      <c r="E21" s="130">
        <v>68.966703176151213</v>
      </c>
      <c r="F21" s="130">
        <v>87.72344467854596</v>
      </c>
    </row>
    <row r="22" spans="1:6" x14ac:dyDescent="0.25">
      <c r="A22" s="108" t="s">
        <v>187</v>
      </c>
      <c r="B22" s="129">
        <v>115.72239661388652</v>
      </c>
      <c r="C22" s="129">
        <v>87.689618277664309</v>
      </c>
      <c r="D22" s="129">
        <v>103.37907476863153</v>
      </c>
      <c r="E22" s="129">
        <v>69.444573677693867</v>
      </c>
      <c r="F22" s="129">
        <v>88.122390303641652</v>
      </c>
    </row>
    <row r="23" spans="1:6" x14ac:dyDescent="0.25">
      <c r="A23" s="109" t="s">
        <v>188</v>
      </c>
      <c r="B23" s="130">
        <v>117.55677481416083</v>
      </c>
      <c r="C23" s="130">
        <v>86.754200394209633</v>
      </c>
      <c r="D23" s="130">
        <v>107.0740010504863</v>
      </c>
      <c r="E23" s="130">
        <v>69.24675900380177</v>
      </c>
      <c r="F23" s="130">
        <v>87.855894851785138</v>
      </c>
    </row>
    <row r="24" spans="1:6" x14ac:dyDescent="0.25">
      <c r="A24" s="108" t="s">
        <v>189</v>
      </c>
      <c r="B24" s="129">
        <v>108.77771678046754</v>
      </c>
      <c r="C24" s="129">
        <v>86.639824400305812</v>
      </c>
      <c r="D24" s="129">
        <v>108.57347493637336</v>
      </c>
      <c r="E24" s="129">
        <v>68.871921852403588</v>
      </c>
      <c r="F24" s="129">
        <v>87.381859951939958</v>
      </c>
    </row>
    <row r="25" spans="1:6" ht="15.75" thickBot="1" x14ac:dyDescent="0.3">
      <c r="A25" s="110" t="s">
        <v>190</v>
      </c>
      <c r="B25" s="131">
        <v>104.64437599426235</v>
      </c>
      <c r="C25" s="131">
        <v>88.33869180581344</v>
      </c>
      <c r="D25" s="131">
        <v>107.81482488893838</v>
      </c>
      <c r="E25" s="131">
        <v>70.202596054396494</v>
      </c>
      <c r="F25" s="131">
        <v>87.961893685857845</v>
      </c>
    </row>
    <row r="26" spans="1:6" ht="30" x14ac:dyDescent="0.25">
      <c r="A26" s="132" t="s">
        <v>208</v>
      </c>
      <c r="B26" s="133"/>
      <c r="C26" s="133"/>
      <c r="D26" s="133"/>
      <c r="E26" s="133"/>
      <c r="F26" s="133"/>
    </row>
    <row r="27" spans="1:6" x14ac:dyDescent="0.25">
      <c r="C27" s="86"/>
      <c r="E27" s="86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F26"/>
  <sheetViews>
    <sheetView zoomScaleNormal="100" workbookViewId="0">
      <selection sqref="A1:B1"/>
    </sheetView>
  </sheetViews>
  <sheetFormatPr defaultRowHeight="15" x14ac:dyDescent="0.25"/>
  <cols>
    <col min="1" max="1" width="11.42578125" style="1" customWidth="1"/>
    <col min="2" max="2" width="9.5703125" style="1" customWidth="1"/>
    <col min="3" max="3" width="15.5703125" style="1" customWidth="1"/>
    <col min="4" max="4" width="19.7109375" style="1" customWidth="1"/>
    <col min="5" max="5" width="11.85546875" style="1" customWidth="1"/>
    <col min="6" max="6" width="9.7109375" style="1" customWidth="1"/>
    <col min="7" max="16384" width="9.140625" style="1"/>
  </cols>
  <sheetData>
    <row r="1" spans="1:6" x14ac:dyDescent="0.25">
      <c r="A1" s="406" t="s">
        <v>0</v>
      </c>
      <c r="B1" s="406"/>
      <c r="C1" s="33"/>
      <c r="D1" s="33"/>
      <c r="E1" s="33"/>
      <c r="F1" s="33"/>
    </row>
    <row r="2" spans="1:6" x14ac:dyDescent="0.25">
      <c r="A2" s="33"/>
      <c r="B2" s="119"/>
      <c r="C2" s="33"/>
      <c r="D2" s="33"/>
      <c r="E2" s="33"/>
      <c r="F2" s="33"/>
    </row>
    <row r="3" spans="1:6" ht="45" x14ac:dyDescent="0.25">
      <c r="A3" s="295" t="s">
        <v>429</v>
      </c>
      <c r="B3" s="32" t="s">
        <v>191</v>
      </c>
      <c r="C3" s="32" t="s">
        <v>192</v>
      </c>
      <c r="D3" s="32" t="s">
        <v>193</v>
      </c>
      <c r="E3" s="32" t="s">
        <v>194</v>
      </c>
      <c r="F3" s="32" t="s">
        <v>209</v>
      </c>
    </row>
    <row r="4" spans="1:6" x14ac:dyDescent="0.25">
      <c r="A4" s="108" t="s">
        <v>169</v>
      </c>
      <c r="B4" s="135">
        <v>1.9648711422926013E-2</v>
      </c>
      <c r="C4" s="135">
        <v>1.7661581663128922</v>
      </c>
      <c r="D4" s="135">
        <v>0.38332563803364916</v>
      </c>
      <c r="E4" s="135">
        <v>1.9581233646264629</v>
      </c>
      <c r="F4" s="135">
        <v>3.458536178743854</v>
      </c>
    </row>
    <row r="5" spans="1:6" x14ac:dyDescent="0.25">
      <c r="A5" s="109" t="s">
        <v>170</v>
      </c>
      <c r="B5" s="136">
        <v>0.12529178299383048</v>
      </c>
      <c r="C5" s="136">
        <v>-0.14647458437113681</v>
      </c>
      <c r="D5" s="136">
        <v>0.24252306932299739</v>
      </c>
      <c r="E5" s="136">
        <v>1.1040501788885715</v>
      </c>
      <c r="F5" s="136">
        <v>1.420393514556384</v>
      </c>
    </row>
    <row r="6" spans="1:6" x14ac:dyDescent="0.25">
      <c r="A6" s="108" t="s">
        <v>171</v>
      </c>
      <c r="B6" s="135">
        <v>0.23646990204020391</v>
      </c>
      <c r="C6" s="135">
        <v>-1.366601760239361</v>
      </c>
      <c r="D6" s="135">
        <v>0.10664493345649007</v>
      </c>
      <c r="E6" s="135">
        <v>4.8282715971570411E-3</v>
      </c>
      <c r="F6" s="135">
        <v>-0.19941158392307035</v>
      </c>
    </row>
    <row r="7" spans="1:6" x14ac:dyDescent="0.25">
      <c r="A7" s="109" t="s">
        <v>172</v>
      </c>
      <c r="B7" s="136">
        <v>0.35423649355943443</v>
      </c>
      <c r="C7" s="136">
        <v>-2.5138312221414272</v>
      </c>
      <c r="D7" s="136">
        <v>-0.17086786347760841</v>
      </c>
      <c r="E7" s="136">
        <v>-0.52685178254269216</v>
      </c>
      <c r="F7" s="136">
        <v>-1.4276392009790251</v>
      </c>
    </row>
    <row r="8" spans="1:6" x14ac:dyDescent="0.25">
      <c r="A8" s="108" t="s">
        <v>173</v>
      </c>
      <c r="B8" s="135">
        <v>0.43439951003767519</v>
      </c>
      <c r="C8" s="135">
        <v>-3.4048126616122332</v>
      </c>
      <c r="D8" s="135">
        <v>-0.44065840016836999</v>
      </c>
      <c r="E8" s="135">
        <v>-1.9169651435323565</v>
      </c>
      <c r="F8" s="135">
        <v>-3.3850528753226583</v>
      </c>
    </row>
    <row r="9" spans="1:6" x14ac:dyDescent="0.25">
      <c r="A9" s="109" t="s">
        <v>174</v>
      </c>
      <c r="B9" s="136">
        <v>0.45376993577177505</v>
      </c>
      <c r="C9" s="136">
        <v>-3.2165012136883941</v>
      </c>
      <c r="D9" s="136">
        <v>-0.37411692974401722</v>
      </c>
      <c r="E9" s="136">
        <v>-2.4764707211059722</v>
      </c>
      <c r="F9" s="136">
        <v>-3.689687163960842</v>
      </c>
    </row>
    <row r="10" spans="1:6" x14ac:dyDescent="0.25">
      <c r="A10" s="108" t="s">
        <v>175</v>
      </c>
      <c r="B10" s="135">
        <v>0.40468574453542683</v>
      </c>
      <c r="C10" s="135">
        <v>-3.8272115373842563</v>
      </c>
      <c r="D10" s="135">
        <v>-0.16437870368697372</v>
      </c>
      <c r="E10" s="135">
        <v>-2.3099885144860166</v>
      </c>
      <c r="F10" s="135">
        <v>-4.2438104938877679</v>
      </c>
    </row>
    <row r="11" spans="1:6" x14ac:dyDescent="0.25">
      <c r="A11" s="109" t="s">
        <v>176</v>
      </c>
      <c r="B11" s="136">
        <v>0.26172828152086769</v>
      </c>
      <c r="C11" s="136">
        <v>-4.4843066953832107</v>
      </c>
      <c r="D11" s="136">
        <v>-3.3985280652348848E-2</v>
      </c>
      <c r="E11" s="136">
        <v>-2.6818847080825714</v>
      </c>
      <c r="F11" s="136">
        <v>-5.7599868260253988</v>
      </c>
    </row>
    <row r="12" spans="1:6" x14ac:dyDescent="0.25">
      <c r="A12" s="108" t="s">
        <v>177</v>
      </c>
      <c r="B12" s="135">
        <v>4.5908866515209645E-2</v>
      </c>
      <c r="C12" s="135">
        <v>-4.8731419145114803</v>
      </c>
      <c r="D12" s="135">
        <v>0.2864629237009364</v>
      </c>
      <c r="E12" s="135">
        <v>-2.6671098135199744</v>
      </c>
      <c r="F12" s="135">
        <v>-6.6002057749246168</v>
      </c>
    </row>
    <row r="13" spans="1:6" x14ac:dyDescent="0.25">
      <c r="A13" s="109" t="s">
        <v>178</v>
      </c>
      <c r="B13" s="136">
        <v>-9.2612026973515338E-2</v>
      </c>
      <c r="C13" s="136">
        <v>-4.6091114745681843</v>
      </c>
      <c r="D13" s="136">
        <v>0.61222594396173058</v>
      </c>
      <c r="E13" s="136">
        <v>-2.4823292345501846</v>
      </c>
      <c r="F13" s="136">
        <v>-6.4087060593509886</v>
      </c>
    </row>
    <row r="14" spans="1:6" x14ac:dyDescent="0.25">
      <c r="A14" s="108" t="s">
        <v>179</v>
      </c>
      <c r="B14" s="135">
        <v>-0.14265795073751253</v>
      </c>
      <c r="C14" s="135">
        <v>-3.6777485647551011</v>
      </c>
      <c r="D14" s="135">
        <v>0.7012238661836534</v>
      </c>
      <c r="E14" s="135">
        <v>-2.6642580275446526</v>
      </c>
      <c r="F14" s="135">
        <v>-5.8479367208323474</v>
      </c>
    </row>
    <row r="15" spans="1:6" x14ac:dyDescent="0.25">
      <c r="A15" s="109" t="s">
        <v>180</v>
      </c>
      <c r="B15" s="136">
        <v>-4.7769725272228669E-2</v>
      </c>
      <c r="C15" s="136">
        <v>-2.5517222672511219</v>
      </c>
      <c r="D15" s="136">
        <v>0.76694233910163945</v>
      </c>
      <c r="E15" s="136">
        <v>-2.8078869503253112</v>
      </c>
      <c r="F15" s="136">
        <v>-4.6222610183581203</v>
      </c>
    </row>
    <row r="16" spans="1:6" x14ac:dyDescent="0.25">
      <c r="A16" s="108" t="s">
        <v>181</v>
      </c>
      <c r="B16" s="135">
        <v>0.13650511113292296</v>
      </c>
      <c r="C16" s="135">
        <v>-1.3890708956103004</v>
      </c>
      <c r="D16" s="135">
        <v>0.71867533895531022</v>
      </c>
      <c r="E16" s="135">
        <v>-2.7951267897731946</v>
      </c>
      <c r="F16" s="135">
        <v>-3.1857682115181696</v>
      </c>
    </row>
    <row r="17" spans="1:6" x14ac:dyDescent="0.25">
      <c r="A17" s="109" t="s">
        <v>182</v>
      </c>
      <c r="B17" s="136">
        <v>0.25704614267518799</v>
      </c>
      <c r="C17" s="136">
        <v>-0.87373000236735665</v>
      </c>
      <c r="D17" s="136">
        <v>0.39736177620481872</v>
      </c>
      <c r="E17" s="136">
        <v>-2.8023588255802867</v>
      </c>
      <c r="F17" s="136">
        <v>-2.7368422420732341</v>
      </c>
    </row>
    <row r="18" spans="1:6" x14ac:dyDescent="0.25">
      <c r="A18" s="108" t="s">
        <v>183</v>
      </c>
      <c r="B18" s="135">
        <v>0.27598266413324524</v>
      </c>
      <c r="C18" s="135">
        <v>-0.19537766681455571</v>
      </c>
      <c r="D18" s="135">
        <v>0.23782317695373312</v>
      </c>
      <c r="E18" s="135">
        <v>-2.6031862529262817</v>
      </c>
      <c r="F18" s="135">
        <v>-1.9593408530574563</v>
      </c>
    </row>
    <row r="19" spans="1:6" x14ac:dyDescent="0.25">
      <c r="A19" s="109" t="s">
        <v>184</v>
      </c>
      <c r="B19" s="136">
        <v>0.20917749831241839</v>
      </c>
      <c r="C19" s="136">
        <v>0.92252858400700966</v>
      </c>
      <c r="D19" s="136">
        <v>0.12699985052417873</v>
      </c>
      <c r="E19" s="136">
        <v>-1.9479526180413709</v>
      </c>
      <c r="F19" s="136">
        <v>-0.47702030722128752</v>
      </c>
    </row>
    <row r="20" spans="1:6" x14ac:dyDescent="0.25">
      <c r="A20" s="108" t="s">
        <v>185</v>
      </c>
      <c r="B20" s="135">
        <v>8.6548988041390551E-2</v>
      </c>
      <c r="C20" s="135">
        <v>1.4859040519324296</v>
      </c>
      <c r="D20" s="135">
        <v>1.0443792323333589E-2</v>
      </c>
      <c r="E20" s="135">
        <v>-1.5107754631566106</v>
      </c>
      <c r="F20" s="135">
        <v>0.26711225186450971</v>
      </c>
    </row>
    <row r="21" spans="1:6" x14ac:dyDescent="0.25">
      <c r="A21" s="109" t="s">
        <v>186</v>
      </c>
      <c r="B21" s="136">
        <v>1.5078474717000745E-2</v>
      </c>
      <c r="C21" s="136">
        <v>1.7942895884677679</v>
      </c>
      <c r="D21" s="136">
        <v>0.12241341501497693</v>
      </c>
      <c r="E21" s="136">
        <v>-1.0689035917513579</v>
      </c>
      <c r="F21" s="136">
        <v>1.0292078216604938</v>
      </c>
    </row>
    <row r="22" spans="1:6" x14ac:dyDescent="0.25">
      <c r="A22" s="108" t="s">
        <v>187</v>
      </c>
      <c r="B22" s="135">
        <v>-6.6685161377311175E-4</v>
      </c>
      <c r="C22" s="135">
        <v>1.7334777358792186</v>
      </c>
      <c r="D22" s="135">
        <v>0.13688288389361869</v>
      </c>
      <c r="E22" s="135">
        <v>-0.65252057051230494</v>
      </c>
      <c r="F22" s="135">
        <v>1.3171656782818841</v>
      </c>
    </row>
    <row r="23" spans="1:6" x14ac:dyDescent="0.25">
      <c r="A23" s="109" t="s">
        <v>188</v>
      </c>
      <c r="B23" s="136">
        <v>4.6376423233707165E-2</v>
      </c>
      <c r="C23" s="136">
        <v>0.7615770482830575</v>
      </c>
      <c r="D23" s="136">
        <v>0.2774298688357657</v>
      </c>
      <c r="E23" s="136">
        <v>-0.64697121813910297</v>
      </c>
      <c r="F23" s="136">
        <v>0.56842202220990234</v>
      </c>
    </row>
    <row r="24" spans="1:6" x14ac:dyDescent="0.25">
      <c r="A24" s="108" t="s">
        <v>189</v>
      </c>
      <c r="B24" s="135">
        <v>2.792863750471497E-2</v>
      </c>
      <c r="C24" s="135">
        <v>3.6794913781812433E-2</v>
      </c>
      <c r="D24" s="135">
        <v>0.41320769794241929</v>
      </c>
      <c r="E24" s="135">
        <v>-0.51089742459552445</v>
      </c>
      <c r="F24" s="135">
        <v>-1.5279176758919988E-3</v>
      </c>
    </row>
    <row r="25" spans="1:6" ht="15.75" thickBot="1" x14ac:dyDescent="0.3">
      <c r="A25" s="110" t="s">
        <v>190</v>
      </c>
      <c r="B25" s="137">
        <v>-7.9617191230751949E-2</v>
      </c>
      <c r="C25" s="137">
        <v>2.1041451065428873E-2</v>
      </c>
      <c r="D25" s="137">
        <v>0.39174034233593336</v>
      </c>
      <c r="E25" s="137">
        <v>-0.215649050271427</v>
      </c>
      <c r="F25" s="137">
        <v>-0.13713609511318836</v>
      </c>
    </row>
    <row r="26" spans="1:6" x14ac:dyDescent="0.25">
      <c r="A26" s="163" t="s">
        <v>208</v>
      </c>
      <c r="B26" s="139"/>
      <c r="C26" s="139"/>
      <c r="D26" s="139"/>
      <c r="E26" s="139"/>
      <c r="F26" s="139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F26"/>
  <sheetViews>
    <sheetView zoomScaleNormal="100" workbookViewId="0">
      <selection sqref="A1:B1"/>
    </sheetView>
  </sheetViews>
  <sheetFormatPr defaultRowHeight="15" x14ac:dyDescent="0.25"/>
  <cols>
    <col min="1" max="1" width="11.42578125" style="1" customWidth="1"/>
    <col min="2" max="2" width="12.85546875" style="1" customWidth="1"/>
    <col min="3" max="3" width="10" style="1" customWidth="1"/>
    <col min="4" max="4" width="10.42578125" style="1" customWidth="1"/>
    <col min="5" max="5" width="10.28515625" style="1" customWidth="1"/>
    <col min="6" max="16384" width="9.140625" style="1"/>
  </cols>
  <sheetData>
    <row r="1" spans="1:6" x14ac:dyDescent="0.25">
      <c r="A1" s="406" t="s">
        <v>0</v>
      </c>
      <c r="B1" s="406"/>
      <c r="C1" s="33"/>
      <c r="D1" s="33"/>
      <c r="E1" s="33"/>
      <c r="F1" s="33"/>
    </row>
    <row r="2" spans="1:6" x14ac:dyDescent="0.25">
      <c r="A2" s="33"/>
      <c r="B2" s="119"/>
      <c r="C2" s="33"/>
      <c r="D2" s="33"/>
      <c r="E2" s="33"/>
      <c r="F2" s="33"/>
    </row>
    <row r="3" spans="1:6" ht="45" x14ac:dyDescent="0.25">
      <c r="A3" s="295" t="s">
        <v>430</v>
      </c>
      <c r="B3" s="32" t="s">
        <v>196</v>
      </c>
      <c r="C3" s="32" t="s">
        <v>195</v>
      </c>
      <c r="D3" s="32" t="s">
        <v>197</v>
      </c>
      <c r="E3" s="32" t="s">
        <v>198</v>
      </c>
      <c r="F3" s="32" t="s">
        <v>199</v>
      </c>
    </row>
    <row r="4" spans="1:6" x14ac:dyDescent="0.25">
      <c r="A4" s="108" t="s">
        <v>169</v>
      </c>
      <c r="B4" s="135">
        <v>0.28308085214219236</v>
      </c>
      <c r="C4" s="135">
        <v>0.69325605542822633</v>
      </c>
      <c r="D4" s="135">
        <v>1.6362416763872289</v>
      </c>
      <c r="E4" s="135">
        <v>0.59647429290263787</v>
      </c>
      <c r="F4" s="135">
        <v>3.1929791297693466</v>
      </c>
    </row>
    <row r="5" spans="1:6" x14ac:dyDescent="0.25">
      <c r="A5" s="109" t="s">
        <v>170</v>
      </c>
      <c r="B5" s="136">
        <v>0.12619041435986134</v>
      </c>
      <c r="C5" s="136">
        <v>0.2958578440084958</v>
      </c>
      <c r="D5" s="136">
        <v>1.2778178249915673</v>
      </c>
      <c r="E5" s="136">
        <v>0.38407103863731251</v>
      </c>
      <c r="F5" s="136">
        <v>2.0692621902531849</v>
      </c>
    </row>
    <row r="6" spans="1:6" x14ac:dyDescent="0.25">
      <c r="A6" s="108" t="s">
        <v>171</v>
      </c>
      <c r="B6" s="135">
        <v>0.17760896797440751</v>
      </c>
      <c r="C6" s="135">
        <v>-3.0673611754439278E-2</v>
      </c>
      <c r="D6" s="135">
        <v>0.93218876354386193</v>
      </c>
      <c r="E6" s="135">
        <v>0.19180112084424827</v>
      </c>
      <c r="F6" s="135">
        <v>1.2148038413014151</v>
      </c>
    </row>
    <row r="7" spans="1:6" x14ac:dyDescent="0.25">
      <c r="A7" s="109" t="s">
        <v>172</v>
      </c>
      <c r="B7" s="136">
        <v>0.16427186734364607</v>
      </c>
      <c r="C7" s="136">
        <v>-0.27702604973958156</v>
      </c>
      <c r="D7" s="136">
        <v>0.59597764641210471</v>
      </c>
      <c r="E7" s="136">
        <v>0.12001320937646831</v>
      </c>
      <c r="F7" s="136">
        <v>0.52756416063850509</v>
      </c>
    </row>
    <row r="8" spans="1:6" x14ac:dyDescent="0.25">
      <c r="A8" s="108" t="s">
        <v>173</v>
      </c>
      <c r="B8" s="135">
        <v>0.17758639628389083</v>
      </c>
      <c r="C8" s="135">
        <v>-0.65978905420734923</v>
      </c>
      <c r="D8" s="135">
        <v>3.9569171916609136E-3</v>
      </c>
      <c r="E8" s="135">
        <v>-0.12265602477308235</v>
      </c>
      <c r="F8" s="135">
        <v>-0.73173646988261565</v>
      </c>
    </row>
    <row r="9" spans="1:6" x14ac:dyDescent="0.25">
      <c r="A9" s="109" t="s">
        <v>174</v>
      </c>
      <c r="B9" s="136">
        <v>0.25027277306666207</v>
      </c>
      <c r="C9" s="136">
        <v>-0.71399003871290834</v>
      </c>
      <c r="D9" s="136">
        <v>-0.42672958407563577</v>
      </c>
      <c r="E9" s="136">
        <v>-0.26140509071402862</v>
      </c>
      <c r="F9" s="136">
        <v>-1.3109613864987546</v>
      </c>
    </row>
    <row r="10" spans="1:6" x14ac:dyDescent="0.25">
      <c r="A10" s="108" t="s">
        <v>175</v>
      </c>
      <c r="B10" s="135">
        <v>0.2329201761548827</v>
      </c>
      <c r="C10" s="135">
        <v>-0.8199681594086905</v>
      </c>
      <c r="D10" s="135">
        <v>-0.99475273417705123</v>
      </c>
      <c r="E10" s="135">
        <v>-0.49091438911690322</v>
      </c>
      <c r="F10" s="135">
        <v>-2.2231353201667803</v>
      </c>
    </row>
    <row r="11" spans="1:6" x14ac:dyDescent="0.25">
      <c r="A11" s="109" t="s">
        <v>176</v>
      </c>
      <c r="B11" s="136">
        <v>0.20660355925676832</v>
      </c>
      <c r="C11" s="136">
        <v>-1.1050627565195259</v>
      </c>
      <c r="D11" s="136">
        <v>-1.6445054435463846</v>
      </c>
      <c r="E11" s="136">
        <v>-0.87155822233039304</v>
      </c>
      <c r="F11" s="136">
        <v>-3.5469295057764194</v>
      </c>
    </row>
    <row r="12" spans="1:6" x14ac:dyDescent="0.25">
      <c r="A12" s="108" t="s">
        <v>177</v>
      </c>
      <c r="B12" s="135">
        <v>-6.0480159093512231E-2</v>
      </c>
      <c r="C12" s="135">
        <v>-1.2560113032474174</v>
      </c>
      <c r="D12" s="135">
        <v>-1.9523500756400747</v>
      </c>
      <c r="E12" s="135">
        <v>-1.0938173251488048</v>
      </c>
      <c r="F12" s="135">
        <v>-4.4219278334287848</v>
      </c>
    </row>
    <row r="13" spans="1:6" x14ac:dyDescent="0.25">
      <c r="A13" s="109" t="s">
        <v>178</v>
      </c>
      <c r="B13" s="136">
        <v>-0.22145179536712245</v>
      </c>
      <c r="C13" s="136">
        <v>-1.2173936824590781</v>
      </c>
      <c r="D13" s="136">
        <v>-1.9502608509946784</v>
      </c>
      <c r="E13" s="136">
        <v>-1.1447310076930561</v>
      </c>
      <c r="F13" s="136">
        <v>-4.5438610677229319</v>
      </c>
    </row>
    <row r="14" spans="1:6" x14ac:dyDescent="0.25">
      <c r="A14" s="108" t="s">
        <v>179</v>
      </c>
      <c r="B14" s="135">
        <v>-0.28335623613126026</v>
      </c>
      <c r="C14" s="135">
        <v>-1.1035063423118441</v>
      </c>
      <c r="D14" s="135">
        <v>-1.6940822726412397</v>
      </c>
      <c r="E14" s="135">
        <v>-1.0360278422026248</v>
      </c>
      <c r="F14" s="135">
        <v>-4.1060339383008788</v>
      </c>
    </row>
    <row r="15" spans="1:6" x14ac:dyDescent="0.25">
      <c r="A15" s="109" t="s">
        <v>180</v>
      </c>
      <c r="B15" s="136">
        <v>-0.31192902929905175</v>
      </c>
      <c r="C15" s="136">
        <v>-0.86896028571287198</v>
      </c>
      <c r="D15" s="136">
        <v>-1.3729517326245833</v>
      </c>
      <c r="E15" s="136">
        <v>-0.79370137697070131</v>
      </c>
      <c r="F15" s="136">
        <v>-3.3042492104117693</v>
      </c>
    </row>
    <row r="16" spans="1:6" x14ac:dyDescent="0.25">
      <c r="A16" s="108" t="s">
        <v>181</v>
      </c>
      <c r="B16" s="135">
        <v>0.22587590521001566</v>
      </c>
      <c r="C16" s="135">
        <v>-0.60352693438334715</v>
      </c>
      <c r="D16" s="135">
        <v>-1.0793761229264343</v>
      </c>
      <c r="E16" s="135">
        <v>-0.47485525347261692</v>
      </c>
      <c r="F16" s="135">
        <v>-1.985638447743765</v>
      </c>
    </row>
    <row r="17" spans="1:6" x14ac:dyDescent="0.25">
      <c r="A17" s="109" t="s">
        <v>182</v>
      </c>
      <c r="B17" s="136">
        <v>0.58089025938505845</v>
      </c>
      <c r="C17" s="136">
        <v>-0.51586119569378974</v>
      </c>
      <c r="D17" s="136">
        <v>-0.73135417377669931</v>
      </c>
      <c r="E17" s="136">
        <v>-0.24924986356917866</v>
      </c>
      <c r="F17" s="136">
        <v>-1.0331601431887161</v>
      </c>
    </row>
    <row r="18" spans="1:6" x14ac:dyDescent="0.25">
      <c r="A18" s="108" t="s">
        <v>183</v>
      </c>
      <c r="B18" s="135">
        <v>0.78060478693573465</v>
      </c>
      <c r="C18" s="135">
        <v>-0.36309783619020708</v>
      </c>
      <c r="D18" s="135">
        <v>-0.29837309438006665</v>
      </c>
      <c r="E18" s="135">
        <v>-1.8855583249166585E-2</v>
      </c>
      <c r="F18" s="135">
        <v>-7.0819399344412837E-2</v>
      </c>
    </row>
    <row r="19" spans="1:6" x14ac:dyDescent="0.25">
      <c r="A19" s="109" t="s">
        <v>184</v>
      </c>
      <c r="B19" s="136">
        <v>0.8575741255404834</v>
      </c>
      <c r="C19" s="136">
        <v>-8.1571761441401325E-2</v>
      </c>
      <c r="D19" s="136">
        <v>0.31214630271370059</v>
      </c>
      <c r="E19" s="136">
        <v>0.21972096651843298</v>
      </c>
      <c r="F19" s="136">
        <v>1.0599279705418851</v>
      </c>
    </row>
    <row r="20" spans="1:6" x14ac:dyDescent="0.25">
      <c r="A20" s="108" t="s">
        <v>185</v>
      </c>
      <c r="B20" s="135">
        <v>0.38810828984001677</v>
      </c>
      <c r="C20" s="135">
        <v>5.3101745591166427E-2</v>
      </c>
      <c r="D20" s="135">
        <v>0.77169964280345837</v>
      </c>
      <c r="E20" s="135">
        <v>0.3147680282602483</v>
      </c>
      <c r="F20" s="135">
        <v>1.3308552517724559</v>
      </c>
    </row>
    <row r="21" spans="1:6" x14ac:dyDescent="0.25">
      <c r="A21" s="109" t="s">
        <v>186</v>
      </c>
      <c r="B21" s="136">
        <v>0.12596373591327037</v>
      </c>
      <c r="C21" s="136">
        <v>0.19179672463724984</v>
      </c>
      <c r="D21" s="136">
        <v>0.92286067628848389</v>
      </c>
      <c r="E21" s="136">
        <v>0.3417174138452328</v>
      </c>
      <c r="F21" s="136">
        <v>1.4121802162815111</v>
      </c>
    </row>
    <row r="22" spans="1:6" x14ac:dyDescent="0.25">
      <c r="A22" s="108" t="s">
        <v>187</v>
      </c>
      <c r="B22" s="135">
        <v>3.1342340447770844E-2</v>
      </c>
      <c r="C22" s="135">
        <v>0.24650945821789172</v>
      </c>
      <c r="D22" s="135">
        <v>0.92004961478064917</v>
      </c>
      <c r="E22" s="135">
        <v>0.30644380040401042</v>
      </c>
      <c r="F22" s="135">
        <v>1.3908763662107138</v>
      </c>
    </row>
    <row r="23" spans="1:6" x14ac:dyDescent="0.25">
      <c r="A23" s="109" t="s">
        <v>188</v>
      </c>
      <c r="B23" s="136">
        <v>8.3534536886809008E-3</v>
      </c>
      <c r="C23" s="136">
        <v>0.10520761133134826</v>
      </c>
      <c r="D23" s="136">
        <v>0.78751509336454362</v>
      </c>
      <c r="E23" s="136">
        <v>0.20017738324042966</v>
      </c>
      <c r="F23" s="136">
        <v>1.1172446344979603</v>
      </c>
    </row>
    <row r="24" spans="1:6" x14ac:dyDescent="0.25">
      <c r="A24" s="108" t="s">
        <v>189</v>
      </c>
      <c r="B24" s="135">
        <v>7.0183655978284243E-2</v>
      </c>
      <c r="C24" s="135">
        <v>2.903267023968148E-3</v>
      </c>
      <c r="D24" s="135">
        <v>0.69917581049268041</v>
      </c>
      <c r="E24" s="135">
        <v>0.10708314391150164</v>
      </c>
      <c r="F24" s="135">
        <v>0.92749721640745797</v>
      </c>
    </row>
    <row r="25" spans="1:6" ht="15.75" thickBot="1" x14ac:dyDescent="0.3">
      <c r="A25" s="110" t="s">
        <v>190</v>
      </c>
      <c r="B25" s="137">
        <v>7.0227739702999337E-2</v>
      </c>
      <c r="C25" s="137">
        <v>-2.2254529998932959E-2</v>
      </c>
      <c r="D25" s="137">
        <v>0.70907440201439798</v>
      </c>
      <c r="E25" s="137">
        <v>0.12742049946086187</v>
      </c>
      <c r="F25" s="137">
        <v>0.95305167659009982</v>
      </c>
    </row>
    <row r="26" spans="1:6" x14ac:dyDescent="0.25">
      <c r="A26" s="165" t="s">
        <v>208</v>
      </c>
      <c r="B26" s="133"/>
      <c r="C26" s="133"/>
      <c r="D26" s="133"/>
      <c r="E26" s="133"/>
      <c r="F26" s="133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28"/>
  <sheetViews>
    <sheetView zoomScaleNormal="100" workbookViewId="0">
      <selection sqref="A1:B1"/>
    </sheetView>
  </sheetViews>
  <sheetFormatPr defaultRowHeight="15" x14ac:dyDescent="0.25"/>
  <cols>
    <col min="1" max="1" width="14.85546875" style="140" customWidth="1"/>
    <col min="2" max="2" width="11.140625" style="140" customWidth="1"/>
    <col min="3" max="3" width="12.140625" style="140" customWidth="1"/>
    <col min="4" max="4" width="16.140625" style="140" customWidth="1"/>
    <col min="5" max="5" width="13.85546875" style="140" customWidth="1"/>
    <col min="6" max="6" width="14.140625" style="140" customWidth="1"/>
    <col min="7" max="16384" width="9.140625" style="140"/>
  </cols>
  <sheetData>
    <row r="1" spans="1:6" s="1" customFormat="1" x14ac:dyDescent="0.25">
      <c r="A1" s="406" t="s">
        <v>0</v>
      </c>
      <c r="B1" s="406"/>
    </row>
    <row r="2" spans="1:6" s="1" customFormat="1" x14ac:dyDescent="0.25">
      <c r="B2" s="119"/>
    </row>
    <row r="3" spans="1:6" s="1" customFormat="1" ht="45" x14ac:dyDescent="0.25">
      <c r="A3" s="295" t="s">
        <v>431</v>
      </c>
      <c r="B3" s="32" t="s">
        <v>200</v>
      </c>
      <c r="C3" s="32" t="s">
        <v>201</v>
      </c>
      <c r="D3" s="32" t="s">
        <v>202</v>
      </c>
      <c r="E3" s="32" t="s">
        <v>203</v>
      </c>
      <c r="F3" s="32" t="s">
        <v>204</v>
      </c>
    </row>
    <row r="4" spans="1:6" s="1" customFormat="1" x14ac:dyDescent="0.25">
      <c r="A4" s="108" t="s">
        <v>169</v>
      </c>
      <c r="B4" s="120">
        <v>100</v>
      </c>
      <c r="C4" s="120">
        <v>100</v>
      </c>
      <c r="D4" s="120">
        <v>100</v>
      </c>
      <c r="E4" s="120">
        <v>100</v>
      </c>
      <c r="F4" s="120">
        <v>100</v>
      </c>
    </row>
    <row r="5" spans="1:6" s="1" customFormat="1" x14ac:dyDescent="0.25">
      <c r="A5" s="109" t="s">
        <v>170</v>
      </c>
      <c r="B5" s="122">
        <v>99.45308778748236</v>
      </c>
      <c r="C5" s="122">
        <v>100.688149801061</v>
      </c>
      <c r="D5" s="122">
        <v>95.469002730886601</v>
      </c>
      <c r="E5" s="122">
        <v>98.291922046214921</v>
      </c>
      <c r="F5" s="122">
        <v>97.83847135596362</v>
      </c>
    </row>
    <row r="6" spans="1:6" s="1" customFormat="1" x14ac:dyDescent="0.25">
      <c r="A6" s="108" t="s">
        <v>171</v>
      </c>
      <c r="B6" s="120">
        <v>99.554218577586539</v>
      </c>
      <c r="C6" s="120">
        <v>101.12297922278067</v>
      </c>
      <c r="D6" s="120">
        <v>93.296140700164358</v>
      </c>
      <c r="E6" s="120">
        <v>103.05729686553029</v>
      </c>
      <c r="F6" s="120">
        <v>100.42323988585058</v>
      </c>
    </row>
    <row r="7" spans="1:6" s="1" customFormat="1" x14ac:dyDescent="0.25">
      <c r="A7" s="109" t="s">
        <v>172</v>
      </c>
      <c r="B7" s="122">
        <v>101.05895922194394</v>
      </c>
      <c r="C7" s="122">
        <v>100.2584217117744</v>
      </c>
      <c r="D7" s="122">
        <v>93.145675476515493</v>
      </c>
      <c r="E7" s="122">
        <v>95.990372009711038</v>
      </c>
      <c r="F7" s="122">
        <v>94.319154442459663</v>
      </c>
    </row>
    <row r="8" spans="1:6" s="1" customFormat="1" x14ac:dyDescent="0.25">
      <c r="A8" s="108" t="s">
        <v>173</v>
      </c>
      <c r="B8" s="120">
        <v>99.32663468806831</v>
      </c>
      <c r="C8" s="120">
        <v>99.721856559374885</v>
      </c>
      <c r="D8" s="120">
        <v>90.354836001900438</v>
      </c>
      <c r="E8" s="120">
        <v>102.46444452432918</v>
      </c>
      <c r="F8" s="120">
        <v>94.094277512000119</v>
      </c>
    </row>
    <row r="9" spans="1:6" s="1" customFormat="1" x14ac:dyDescent="0.25">
      <c r="A9" s="109" t="s">
        <v>174</v>
      </c>
      <c r="B9" s="122">
        <v>97.386461567412169</v>
      </c>
      <c r="C9" s="122">
        <v>99.054170957469452</v>
      </c>
      <c r="D9" s="122">
        <v>83.886488342369489</v>
      </c>
      <c r="E9" s="122">
        <v>106.41019139485438</v>
      </c>
      <c r="F9" s="122">
        <v>87.724324968447505</v>
      </c>
    </row>
    <row r="10" spans="1:6" s="1" customFormat="1" x14ac:dyDescent="0.25">
      <c r="A10" s="108" t="s">
        <v>175</v>
      </c>
      <c r="B10" s="120">
        <v>95.638994558382763</v>
      </c>
      <c r="C10" s="120">
        <v>99.23900760708861</v>
      </c>
      <c r="D10" s="120">
        <v>79.366555827368742</v>
      </c>
      <c r="E10" s="120">
        <v>105.7439374220581</v>
      </c>
      <c r="F10" s="120">
        <v>79.992417039443694</v>
      </c>
    </row>
    <row r="11" spans="1:6" s="1" customFormat="1" x14ac:dyDescent="0.25">
      <c r="A11" s="109" t="s">
        <v>176</v>
      </c>
      <c r="B11" s="122">
        <v>95.005211182708834</v>
      </c>
      <c r="C11" s="122">
        <v>98.312782313439541</v>
      </c>
      <c r="D11" s="122">
        <v>75.060917236259286</v>
      </c>
      <c r="E11" s="122">
        <v>109.53209890685353</v>
      </c>
      <c r="F11" s="122">
        <v>75.798528260484602</v>
      </c>
    </row>
    <row r="12" spans="1:6" s="1" customFormat="1" x14ac:dyDescent="0.25">
      <c r="A12" s="108" t="s">
        <v>177</v>
      </c>
      <c r="B12" s="120">
        <v>93.840574641997961</v>
      </c>
      <c r="C12" s="120">
        <v>99.620834474114446</v>
      </c>
      <c r="D12" s="120">
        <v>73.427112310833166</v>
      </c>
      <c r="E12" s="120">
        <v>109.08516522856951</v>
      </c>
      <c r="F12" s="120">
        <v>72.27685012265232</v>
      </c>
    </row>
    <row r="13" spans="1:6" s="1" customFormat="1" x14ac:dyDescent="0.25">
      <c r="A13" s="109" t="s">
        <v>178</v>
      </c>
      <c r="B13" s="122">
        <v>93.115624817840668</v>
      </c>
      <c r="C13" s="122">
        <v>99.63612678615371</v>
      </c>
      <c r="D13" s="122">
        <v>75.000345418196289</v>
      </c>
      <c r="E13" s="122">
        <v>109.75427672244018</v>
      </c>
      <c r="F13" s="122">
        <v>79.440542318414501</v>
      </c>
    </row>
    <row r="14" spans="1:6" s="1" customFormat="1" x14ac:dyDescent="0.25">
      <c r="A14" s="108" t="s">
        <v>179</v>
      </c>
      <c r="B14" s="120">
        <v>92.81351349106032</v>
      </c>
      <c r="C14" s="120">
        <v>99.154986232873213</v>
      </c>
      <c r="D14" s="120">
        <v>70.768141699856884</v>
      </c>
      <c r="E14" s="120">
        <v>104.48472590327872</v>
      </c>
      <c r="F14" s="120">
        <v>73.857271690659758</v>
      </c>
    </row>
    <row r="15" spans="1:6" s="1" customFormat="1" x14ac:dyDescent="0.25">
      <c r="A15" s="109" t="s">
        <v>180</v>
      </c>
      <c r="B15" s="122">
        <v>92.478187758539136</v>
      </c>
      <c r="C15" s="122">
        <v>98.799828723667261</v>
      </c>
      <c r="D15" s="122">
        <v>69.336503805215457</v>
      </c>
      <c r="E15" s="122">
        <v>103.52221026772577</v>
      </c>
      <c r="F15" s="122">
        <v>76.998964414976626</v>
      </c>
    </row>
    <row r="16" spans="1:6" s="1" customFormat="1" x14ac:dyDescent="0.25">
      <c r="A16" s="108" t="s">
        <v>181</v>
      </c>
      <c r="B16" s="120">
        <v>92.901072556389224</v>
      </c>
      <c r="C16" s="120">
        <v>97.96375223229667</v>
      </c>
      <c r="D16" s="120">
        <v>69.969884275529353</v>
      </c>
      <c r="E16" s="120">
        <v>109.83232028282747</v>
      </c>
      <c r="F16" s="120">
        <v>78.707673020893992</v>
      </c>
    </row>
    <row r="17" spans="1:7" s="1" customFormat="1" x14ac:dyDescent="0.25">
      <c r="A17" s="109" t="s">
        <v>182</v>
      </c>
      <c r="B17" s="122">
        <v>93.990055663780922</v>
      </c>
      <c r="C17" s="122">
        <v>98.635797533875788</v>
      </c>
      <c r="D17" s="122">
        <v>69.486271774311803</v>
      </c>
      <c r="E17" s="122">
        <v>114.12401256945969</v>
      </c>
      <c r="F17" s="122">
        <v>77.438416418321381</v>
      </c>
    </row>
    <row r="18" spans="1:7" s="1" customFormat="1" x14ac:dyDescent="0.25">
      <c r="A18" s="108" t="s">
        <v>183</v>
      </c>
      <c r="B18" s="120">
        <v>95.010306570831631</v>
      </c>
      <c r="C18" s="120">
        <v>98.17488404839618</v>
      </c>
      <c r="D18" s="120">
        <v>69.901315678171798</v>
      </c>
      <c r="E18" s="120">
        <v>115.12658515826713</v>
      </c>
      <c r="F18" s="120">
        <v>79.814261195484775</v>
      </c>
    </row>
    <row r="19" spans="1:7" s="1" customFormat="1" x14ac:dyDescent="0.25">
      <c r="A19" s="109" t="s">
        <v>184</v>
      </c>
      <c r="B19" s="122">
        <v>95.294854823431507</v>
      </c>
      <c r="C19" s="122">
        <v>98.97957156996182</v>
      </c>
      <c r="D19" s="122">
        <v>71.777758601726077</v>
      </c>
      <c r="E19" s="122">
        <v>112.05739840924787</v>
      </c>
      <c r="F19" s="122">
        <v>83.162337136684542</v>
      </c>
    </row>
    <row r="20" spans="1:7" s="1" customFormat="1" x14ac:dyDescent="0.25">
      <c r="A20" s="108" t="s">
        <v>185</v>
      </c>
      <c r="B20" s="120">
        <v>95.679166052724881</v>
      </c>
      <c r="C20" s="120">
        <v>98.613702479234036</v>
      </c>
      <c r="D20" s="120">
        <v>72.095478752286766</v>
      </c>
      <c r="E20" s="120">
        <v>114.63940003961535</v>
      </c>
      <c r="F20" s="120">
        <v>85.211206242031309</v>
      </c>
    </row>
    <row r="21" spans="1:7" s="1" customFormat="1" x14ac:dyDescent="0.25">
      <c r="A21" s="109" t="s">
        <v>186</v>
      </c>
      <c r="B21" s="122">
        <v>95.715444766644282</v>
      </c>
      <c r="C21" s="122">
        <v>98.387054382955498</v>
      </c>
      <c r="D21" s="122">
        <v>71.552241368428966</v>
      </c>
      <c r="E21" s="122">
        <v>112.75474146226996</v>
      </c>
      <c r="F21" s="122">
        <v>82.803924200986273</v>
      </c>
    </row>
    <row r="22" spans="1:7" s="1" customFormat="1" x14ac:dyDescent="0.25">
      <c r="A22" s="108" t="s">
        <v>187</v>
      </c>
      <c r="B22" s="120">
        <v>96.286255829981684</v>
      </c>
      <c r="C22" s="120">
        <v>98.555127413349226</v>
      </c>
      <c r="D22" s="120">
        <v>75.110574034251243</v>
      </c>
      <c r="E22" s="120">
        <v>117.6040690452561</v>
      </c>
      <c r="F22" s="120">
        <v>90.141733070583044</v>
      </c>
    </row>
    <row r="23" spans="1:7" s="1" customFormat="1" x14ac:dyDescent="0.25">
      <c r="A23" s="109" t="s">
        <v>188</v>
      </c>
      <c r="B23" s="122">
        <v>96.721849708925888</v>
      </c>
      <c r="C23" s="122">
        <v>98.25265752180556</v>
      </c>
      <c r="D23" s="122">
        <v>73.896953714180583</v>
      </c>
      <c r="E23" s="122">
        <v>121.63772666029132</v>
      </c>
      <c r="F23" s="122">
        <v>85.285170582276933</v>
      </c>
    </row>
    <row r="24" spans="1:7" s="1" customFormat="1" x14ac:dyDescent="0.25">
      <c r="A24" s="108" t="s">
        <v>189</v>
      </c>
      <c r="B24" s="120">
        <v>96.985121182036096</v>
      </c>
      <c r="C24" s="120">
        <v>98.702168881323288</v>
      </c>
      <c r="D24" s="120">
        <v>72.985691110824703</v>
      </c>
      <c r="E24" s="120">
        <v>118.13197469129165</v>
      </c>
      <c r="F24" s="120">
        <v>86.079976609536956</v>
      </c>
    </row>
    <row r="25" spans="1:7" s="1" customFormat="1" ht="15.75" thickBot="1" x14ac:dyDescent="0.3">
      <c r="A25" s="110" t="s">
        <v>190</v>
      </c>
      <c r="B25" s="128">
        <v>97.241950037265639</v>
      </c>
      <c r="C25" s="128">
        <v>97.731711261098397</v>
      </c>
      <c r="D25" s="128">
        <v>75.305205965115292</v>
      </c>
      <c r="E25" s="128">
        <v>116.19226448629681</v>
      </c>
      <c r="F25" s="128">
        <v>86.906348956453229</v>
      </c>
    </row>
    <row r="26" spans="1:7" ht="30" x14ac:dyDescent="0.25">
      <c r="A26" s="141" t="s">
        <v>208</v>
      </c>
      <c r="B26" s="142"/>
      <c r="C26" s="142"/>
      <c r="D26" s="142"/>
      <c r="E26" s="142"/>
      <c r="F26" s="142"/>
    </row>
    <row r="28" spans="1:7" x14ac:dyDescent="0.25">
      <c r="C28" s="142"/>
      <c r="D28" s="142"/>
      <c r="E28" s="142"/>
      <c r="F28" s="142"/>
      <c r="G28" s="142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CB71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9.140625" style="140" customWidth="1"/>
    <col min="2" max="2" width="13.42578125" style="140" customWidth="1"/>
    <col min="3" max="3" width="11.140625" style="140" customWidth="1"/>
    <col min="4" max="16384" width="9.140625" style="140"/>
  </cols>
  <sheetData>
    <row r="1" spans="1:80" ht="15.75" x14ac:dyDescent="0.25">
      <c r="A1" s="60" t="s">
        <v>0</v>
      </c>
      <c r="B1" s="147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</row>
    <row r="3" spans="1:80" ht="34.5" customHeight="1" x14ac:dyDescent="0.25">
      <c r="A3" s="295" t="s">
        <v>432</v>
      </c>
      <c r="B3" s="32" t="s">
        <v>27</v>
      </c>
      <c r="C3" s="32" t="s">
        <v>110</v>
      </c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</row>
    <row r="4" spans="1:80" x14ac:dyDescent="0.25">
      <c r="A4" s="84">
        <v>41640</v>
      </c>
      <c r="B4" s="112">
        <v>6218</v>
      </c>
      <c r="C4" s="112">
        <v>6656.583333333333</v>
      </c>
    </row>
    <row r="5" spans="1:80" x14ac:dyDescent="0.25">
      <c r="A5" s="85">
        <v>41671</v>
      </c>
      <c r="B5" s="145">
        <v>6579</v>
      </c>
      <c r="C5" s="145">
        <v>6656.583333333333</v>
      </c>
    </row>
    <row r="6" spans="1:80" x14ac:dyDescent="0.25">
      <c r="A6" s="84">
        <v>41699</v>
      </c>
      <c r="B6" s="112">
        <v>7001</v>
      </c>
      <c r="C6" s="112">
        <v>6656.583333333333</v>
      </c>
    </row>
    <row r="7" spans="1:80" x14ac:dyDescent="0.25">
      <c r="A7" s="85">
        <v>41730</v>
      </c>
      <c r="B7" s="145">
        <v>6995</v>
      </c>
      <c r="C7" s="145">
        <v>6656.583333333333</v>
      </c>
    </row>
    <row r="8" spans="1:80" x14ac:dyDescent="0.25">
      <c r="A8" s="84">
        <v>41760</v>
      </c>
      <c r="B8" s="112">
        <v>6842</v>
      </c>
      <c r="C8" s="112">
        <v>6656.583333333333</v>
      </c>
    </row>
    <row r="9" spans="1:80" x14ac:dyDescent="0.25">
      <c r="A9" s="85">
        <v>41791</v>
      </c>
      <c r="B9" s="145">
        <v>6723</v>
      </c>
      <c r="C9" s="145">
        <v>6656.583333333333</v>
      </c>
    </row>
    <row r="10" spans="1:80" x14ac:dyDescent="0.25">
      <c r="A10" s="84">
        <v>41821</v>
      </c>
      <c r="B10" s="112">
        <v>6768</v>
      </c>
      <c r="C10" s="112">
        <v>6656.583333333333</v>
      </c>
    </row>
    <row r="11" spans="1:80" x14ac:dyDescent="0.25">
      <c r="A11" s="85">
        <v>41852</v>
      </c>
      <c r="B11" s="145">
        <v>6752</v>
      </c>
      <c r="C11" s="145">
        <v>6656.583333333333</v>
      </c>
    </row>
    <row r="12" spans="1:80" x14ac:dyDescent="0.25">
      <c r="A12" s="84">
        <v>41883</v>
      </c>
      <c r="B12" s="112">
        <v>6662</v>
      </c>
      <c r="C12" s="112">
        <v>6656.583333333333</v>
      </c>
    </row>
    <row r="13" spans="1:80" x14ac:dyDescent="0.25">
      <c r="A13" s="85">
        <v>41913</v>
      </c>
      <c r="B13" s="145">
        <v>6522</v>
      </c>
      <c r="C13" s="145">
        <v>6656.583333333333</v>
      </c>
    </row>
    <row r="14" spans="1:80" x14ac:dyDescent="0.25">
      <c r="A14" s="84">
        <v>41944</v>
      </c>
      <c r="B14" s="112">
        <v>6408</v>
      </c>
      <c r="C14" s="112">
        <v>6656.583333333333</v>
      </c>
    </row>
    <row r="15" spans="1:80" x14ac:dyDescent="0.25">
      <c r="A15" s="85">
        <v>41974</v>
      </c>
      <c r="B15" s="145">
        <v>6409</v>
      </c>
      <c r="C15" s="145">
        <v>6656.583333333333</v>
      </c>
    </row>
    <row r="16" spans="1:80" x14ac:dyDescent="0.25">
      <c r="A16" s="84">
        <v>42005</v>
      </c>
      <c r="B16" s="112">
        <v>6720</v>
      </c>
      <c r="C16" s="112">
        <v>8305.3333333333339</v>
      </c>
    </row>
    <row r="17" spans="1:3" x14ac:dyDescent="0.25">
      <c r="A17" s="85">
        <v>42036</v>
      </c>
      <c r="B17" s="145">
        <v>7353</v>
      </c>
      <c r="C17" s="145">
        <v>8305.3333333333339</v>
      </c>
    </row>
    <row r="18" spans="1:3" x14ac:dyDescent="0.25">
      <c r="A18" s="84">
        <v>42064</v>
      </c>
      <c r="B18" s="112">
        <v>7883</v>
      </c>
      <c r="C18" s="112">
        <v>8305.3333333333339</v>
      </c>
    </row>
    <row r="19" spans="1:3" x14ac:dyDescent="0.25">
      <c r="A19" s="85">
        <v>42095</v>
      </c>
      <c r="B19" s="145">
        <v>7975</v>
      </c>
      <c r="C19" s="145">
        <v>8305.3333333333339</v>
      </c>
    </row>
    <row r="20" spans="1:3" x14ac:dyDescent="0.25">
      <c r="A20" s="84">
        <v>42125</v>
      </c>
      <c r="B20" s="112">
        <v>8103</v>
      </c>
      <c r="C20" s="112">
        <v>8305.3333333333339</v>
      </c>
    </row>
    <row r="21" spans="1:3" x14ac:dyDescent="0.25">
      <c r="A21" s="85">
        <v>42156</v>
      </c>
      <c r="B21" s="145">
        <v>8300</v>
      </c>
      <c r="C21" s="145">
        <v>8305.3333333333339</v>
      </c>
    </row>
    <row r="22" spans="1:3" x14ac:dyDescent="0.25">
      <c r="A22" s="84">
        <v>42186</v>
      </c>
      <c r="B22" s="112">
        <v>8568</v>
      </c>
      <c r="C22" s="112">
        <v>8305.3333333333339</v>
      </c>
    </row>
    <row r="23" spans="1:3" x14ac:dyDescent="0.25">
      <c r="A23" s="85">
        <v>42217</v>
      </c>
      <c r="B23" s="145">
        <v>8748</v>
      </c>
      <c r="C23" s="145">
        <v>8305.3333333333339</v>
      </c>
    </row>
    <row r="24" spans="1:3" x14ac:dyDescent="0.25">
      <c r="A24" s="84">
        <v>42248</v>
      </c>
      <c r="B24" s="112">
        <v>8922</v>
      </c>
      <c r="C24" s="112">
        <v>8305.3333333333339</v>
      </c>
    </row>
    <row r="25" spans="1:3" x14ac:dyDescent="0.25">
      <c r="A25" s="85">
        <v>42278</v>
      </c>
      <c r="B25" s="145">
        <v>9014</v>
      </c>
      <c r="C25" s="145">
        <v>8305.3333333333339</v>
      </c>
    </row>
    <row r="26" spans="1:3" x14ac:dyDescent="0.25">
      <c r="A26" s="84">
        <v>42309</v>
      </c>
      <c r="B26" s="112">
        <v>9059</v>
      </c>
      <c r="C26" s="112">
        <v>8305.3333333333339</v>
      </c>
    </row>
    <row r="27" spans="1:3" x14ac:dyDescent="0.25">
      <c r="A27" s="85">
        <v>42339</v>
      </c>
      <c r="B27" s="145">
        <v>9019</v>
      </c>
      <c r="C27" s="145">
        <v>8305.3333333333339</v>
      </c>
    </row>
    <row r="28" spans="1:3" x14ac:dyDescent="0.25">
      <c r="A28" s="84">
        <v>42370</v>
      </c>
      <c r="B28" s="112">
        <v>9560</v>
      </c>
      <c r="C28" s="112">
        <v>11430</v>
      </c>
    </row>
    <row r="29" spans="1:3" x14ac:dyDescent="0.25">
      <c r="A29" s="85">
        <v>42401</v>
      </c>
      <c r="B29" s="145">
        <v>10308</v>
      </c>
      <c r="C29" s="145">
        <v>11430</v>
      </c>
    </row>
    <row r="30" spans="1:3" x14ac:dyDescent="0.25">
      <c r="A30" s="84">
        <v>42430</v>
      </c>
      <c r="B30" s="112">
        <v>11023</v>
      </c>
      <c r="C30" s="112">
        <v>11430</v>
      </c>
    </row>
    <row r="31" spans="1:3" x14ac:dyDescent="0.25">
      <c r="A31" s="85">
        <v>42461</v>
      </c>
      <c r="B31" s="145">
        <v>11346</v>
      </c>
      <c r="C31" s="145">
        <v>11430</v>
      </c>
    </row>
    <row r="32" spans="1:3" x14ac:dyDescent="0.25">
      <c r="A32" s="84">
        <v>42491</v>
      </c>
      <c r="B32" s="112">
        <v>11376</v>
      </c>
      <c r="C32" s="112">
        <v>11430</v>
      </c>
    </row>
    <row r="33" spans="1:3" x14ac:dyDescent="0.25">
      <c r="A33" s="85">
        <v>42522</v>
      </c>
      <c r="B33" s="145">
        <v>11523</v>
      </c>
      <c r="C33" s="145">
        <v>11430</v>
      </c>
    </row>
    <row r="34" spans="1:3" x14ac:dyDescent="0.25">
      <c r="A34" s="84">
        <v>42552</v>
      </c>
      <c r="B34" s="112">
        <v>11782</v>
      </c>
      <c r="C34" s="112">
        <v>11430</v>
      </c>
    </row>
    <row r="35" spans="1:3" x14ac:dyDescent="0.25">
      <c r="A35" s="85">
        <v>42583</v>
      </c>
      <c r="B35" s="145">
        <v>11958</v>
      </c>
      <c r="C35" s="145">
        <v>11430</v>
      </c>
    </row>
    <row r="36" spans="1:3" x14ac:dyDescent="0.25">
      <c r="A36" s="84">
        <v>42614</v>
      </c>
      <c r="B36" s="112">
        <v>11958</v>
      </c>
      <c r="C36" s="112">
        <v>11430</v>
      </c>
    </row>
    <row r="37" spans="1:3" x14ac:dyDescent="0.25">
      <c r="A37" s="85">
        <v>42644</v>
      </c>
      <c r="B37" s="145">
        <v>11979</v>
      </c>
      <c r="C37" s="145">
        <v>11430</v>
      </c>
    </row>
    <row r="38" spans="1:3" x14ac:dyDescent="0.25">
      <c r="A38" s="84">
        <v>42675</v>
      </c>
      <c r="B38" s="112">
        <v>12069</v>
      </c>
      <c r="C38" s="112">
        <v>11430</v>
      </c>
    </row>
    <row r="39" spans="1:3" x14ac:dyDescent="0.25">
      <c r="A39" s="85">
        <v>42705</v>
      </c>
      <c r="B39" s="145">
        <v>12278</v>
      </c>
      <c r="C39" s="145">
        <v>11430</v>
      </c>
    </row>
    <row r="40" spans="1:3" x14ac:dyDescent="0.25">
      <c r="A40" s="84">
        <v>42736</v>
      </c>
      <c r="B40" s="112">
        <v>12855</v>
      </c>
      <c r="C40" s="112">
        <v>13188.416666666666</v>
      </c>
    </row>
    <row r="41" spans="1:3" x14ac:dyDescent="0.25">
      <c r="A41" s="85">
        <v>42767</v>
      </c>
      <c r="B41" s="145">
        <v>13479</v>
      </c>
      <c r="C41" s="145">
        <v>13188.416666666666</v>
      </c>
    </row>
    <row r="42" spans="1:3" x14ac:dyDescent="0.25">
      <c r="A42" s="84">
        <v>42795</v>
      </c>
      <c r="B42" s="112">
        <v>14105</v>
      </c>
      <c r="C42" s="112">
        <v>13188.416666666666</v>
      </c>
    </row>
    <row r="43" spans="1:3" x14ac:dyDescent="0.25">
      <c r="A43" s="85">
        <v>42826</v>
      </c>
      <c r="B43" s="145">
        <v>13979</v>
      </c>
      <c r="C43" s="145">
        <v>13188.416666666666</v>
      </c>
    </row>
    <row r="44" spans="1:3" x14ac:dyDescent="0.25">
      <c r="A44" s="84">
        <v>42856</v>
      </c>
      <c r="B44" s="112">
        <v>13707</v>
      </c>
      <c r="C44" s="112">
        <v>13188.416666666666</v>
      </c>
    </row>
    <row r="45" spans="1:3" x14ac:dyDescent="0.25">
      <c r="A45" s="85">
        <v>42887</v>
      </c>
      <c r="B45" s="145">
        <v>13426</v>
      </c>
      <c r="C45" s="145">
        <v>13188.416666666666</v>
      </c>
    </row>
    <row r="46" spans="1:3" x14ac:dyDescent="0.25">
      <c r="A46" s="84">
        <v>42917</v>
      </c>
      <c r="B46" s="112">
        <v>13269</v>
      </c>
      <c r="C46" s="112">
        <v>13188.416666666666</v>
      </c>
    </row>
    <row r="47" spans="1:3" x14ac:dyDescent="0.25">
      <c r="A47" s="85">
        <v>42948</v>
      </c>
      <c r="B47" s="145">
        <v>13057</v>
      </c>
      <c r="C47" s="145">
        <v>13188.416666666666</v>
      </c>
    </row>
    <row r="48" spans="1:3" x14ac:dyDescent="0.25">
      <c r="A48" s="84">
        <v>42979</v>
      </c>
      <c r="B48" s="112">
        <v>12906</v>
      </c>
      <c r="C48" s="112">
        <v>13188.416666666666</v>
      </c>
    </row>
    <row r="49" spans="1:3" x14ac:dyDescent="0.25">
      <c r="A49" s="85">
        <v>43009</v>
      </c>
      <c r="B49" s="145">
        <v>12689</v>
      </c>
      <c r="C49" s="145">
        <v>13188.416666666666</v>
      </c>
    </row>
    <row r="50" spans="1:3" x14ac:dyDescent="0.25">
      <c r="A50" s="84">
        <v>43040</v>
      </c>
      <c r="B50" s="112">
        <v>12522</v>
      </c>
      <c r="C50" s="112">
        <v>13188.416666666666</v>
      </c>
    </row>
    <row r="51" spans="1:3" x14ac:dyDescent="0.25">
      <c r="A51" s="85">
        <v>43070</v>
      </c>
      <c r="B51" s="145">
        <v>12267</v>
      </c>
      <c r="C51" s="145">
        <v>13188.416666666666</v>
      </c>
    </row>
    <row r="52" spans="1:3" x14ac:dyDescent="0.25">
      <c r="A52" s="84">
        <v>43101</v>
      </c>
      <c r="B52" s="112">
        <v>12642</v>
      </c>
      <c r="C52" s="112">
        <v>12782.25</v>
      </c>
    </row>
    <row r="53" spans="1:3" x14ac:dyDescent="0.25">
      <c r="A53" s="85">
        <v>43132</v>
      </c>
      <c r="B53" s="145">
        <v>13070</v>
      </c>
      <c r="C53" s="145">
        <v>12782.25</v>
      </c>
    </row>
    <row r="54" spans="1:3" x14ac:dyDescent="0.25">
      <c r="A54" s="84">
        <v>43160</v>
      </c>
      <c r="B54" s="112">
        <v>13634</v>
      </c>
      <c r="C54" s="112">
        <v>12782.25</v>
      </c>
    </row>
    <row r="55" spans="1:3" x14ac:dyDescent="0.25">
      <c r="A55" s="85">
        <v>43191</v>
      </c>
      <c r="B55" s="145">
        <v>13361</v>
      </c>
      <c r="C55" s="145">
        <v>12782.25</v>
      </c>
    </row>
    <row r="56" spans="1:3" x14ac:dyDescent="0.25">
      <c r="A56" s="84">
        <v>43221</v>
      </c>
      <c r="B56" s="112">
        <v>13190</v>
      </c>
      <c r="C56" s="112">
        <v>12782.25</v>
      </c>
    </row>
    <row r="57" spans="1:3" x14ac:dyDescent="0.25">
      <c r="A57" s="85">
        <v>43252</v>
      </c>
      <c r="B57" s="145">
        <v>12923</v>
      </c>
      <c r="C57" s="145">
        <v>12782.25</v>
      </c>
    </row>
    <row r="58" spans="1:3" x14ac:dyDescent="0.25">
      <c r="A58" s="84">
        <v>43282</v>
      </c>
      <c r="B58" s="112">
        <v>12827</v>
      </c>
      <c r="C58" s="112">
        <v>12782.25</v>
      </c>
    </row>
    <row r="59" spans="1:3" x14ac:dyDescent="0.25">
      <c r="A59" s="85">
        <v>43313</v>
      </c>
      <c r="B59" s="145">
        <v>12665</v>
      </c>
      <c r="C59" s="145">
        <v>12782.25</v>
      </c>
    </row>
    <row r="60" spans="1:3" x14ac:dyDescent="0.25">
      <c r="A60" s="84">
        <v>43344</v>
      </c>
      <c r="B60" s="112">
        <v>12450</v>
      </c>
      <c r="C60" s="112">
        <v>12782.25</v>
      </c>
    </row>
    <row r="61" spans="1:3" x14ac:dyDescent="0.25">
      <c r="A61" s="85">
        <v>43374</v>
      </c>
      <c r="B61" s="145">
        <v>12309</v>
      </c>
      <c r="C61" s="145">
        <v>12782.25</v>
      </c>
    </row>
    <row r="62" spans="1:3" x14ac:dyDescent="0.25">
      <c r="A62" s="84">
        <v>43405</v>
      </c>
      <c r="B62" s="112">
        <v>12164</v>
      </c>
      <c r="C62" s="112">
        <v>12782.25</v>
      </c>
    </row>
    <row r="63" spans="1:3" x14ac:dyDescent="0.25">
      <c r="A63" s="85">
        <v>43435</v>
      </c>
      <c r="B63" s="145">
        <v>12152</v>
      </c>
      <c r="C63" s="145">
        <v>12782.25</v>
      </c>
    </row>
    <row r="64" spans="1:3" x14ac:dyDescent="0.25">
      <c r="A64" s="84">
        <v>43466</v>
      </c>
      <c r="B64" s="112">
        <v>12625</v>
      </c>
      <c r="C64" s="112">
        <v>12937.285714285714</v>
      </c>
    </row>
    <row r="65" spans="1:3" x14ac:dyDescent="0.25">
      <c r="A65" s="85">
        <v>43497</v>
      </c>
      <c r="B65" s="145">
        <v>13053</v>
      </c>
      <c r="C65" s="145">
        <v>12937.285714285714</v>
      </c>
    </row>
    <row r="66" spans="1:3" x14ac:dyDescent="0.25">
      <c r="A66" s="84">
        <v>43525</v>
      </c>
      <c r="B66" s="112">
        <v>13387</v>
      </c>
      <c r="C66" s="112">
        <v>12937.285714285714</v>
      </c>
    </row>
    <row r="67" spans="1:3" x14ac:dyDescent="0.25">
      <c r="A67" s="85">
        <v>43556</v>
      </c>
      <c r="B67" s="145">
        <v>13177</v>
      </c>
      <c r="C67" s="145">
        <v>12937.285714285714</v>
      </c>
    </row>
    <row r="68" spans="1:3" x14ac:dyDescent="0.25">
      <c r="A68" s="84">
        <v>43586</v>
      </c>
      <c r="B68" s="112">
        <v>12984</v>
      </c>
      <c r="C68" s="112">
        <v>12937.285714285714</v>
      </c>
    </row>
    <row r="69" spans="1:3" x14ac:dyDescent="0.25">
      <c r="A69" s="85">
        <v>43617</v>
      </c>
      <c r="B69" s="145">
        <v>12766</v>
      </c>
      <c r="C69" s="145">
        <v>12937.285714285714</v>
      </c>
    </row>
    <row r="70" spans="1:3" ht="15.75" thickBot="1" x14ac:dyDescent="0.3">
      <c r="A70" s="88">
        <v>43647</v>
      </c>
      <c r="B70" s="146">
        <v>12569</v>
      </c>
      <c r="C70" s="146">
        <v>12937.285714285714</v>
      </c>
    </row>
    <row r="71" spans="1:3" x14ac:dyDescent="0.25">
      <c r="A71" s="164" t="s">
        <v>25</v>
      </c>
      <c r="B71" s="142"/>
      <c r="C71" s="142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5D89"/>
  </sheetPr>
  <dimension ref="A1:B71"/>
  <sheetViews>
    <sheetView zoomScaleNormal="100" workbookViewId="0">
      <pane ySplit="3" topLeftCell="A4" activePane="bottomLeft" state="frozen"/>
      <selection pane="bottomLeft" sqref="A1:B1"/>
    </sheetView>
  </sheetViews>
  <sheetFormatPr defaultRowHeight="15" x14ac:dyDescent="0.25"/>
  <cols>
    <col min="1" max="1" width="12" style="140" bestFit="1" customWidth="1"/>
    <col min="2" max="2" width="15.5703125" style="140" customWidth="1"/>
    <col min="3" max="7" width="9.85546875" style="140" bestFit="1" customWidth="1"/>
    <col min="8" max="10" width="9.28515625" style="140" bestFit="1" customWidth="1"/>
    <col min="11" max="16" width="9.85546875" style="140" bestFit="1" customWidth="1"/>
    <col min="17" max="33" width="9.28515625" style="140" bestFit="1" customWidth="1"/>
    <col min="34" max="52" width="10.42578125" style="140" bestFit="1" customWidth="1"/>
    <col min="53" max="78" width="9.28515625" style="140" bestFit="1" customWidth="1"/>
    <col min="79" max="16384" width="9.140625" style="140"/>
  </cols>
  <sheetData>
    <row r="1" spans="1:2" ht="15.75" customHeight="1" x14ac:dyDescent="0.25">
      <c r="A1" s="406" t="s">
        <v>0</v>
      </c>
      <c r="B1" s="406"/>
    </row>
    <row r="3" spans="1:2" ht="30" x14ac:dyDescent="0.25">
      <c r="A3" s="383" t="s">
        <v>433</v>
      </c>
      <c r="B3" s="32" t="s">
        <v>434</v>
      </c>
    </row>
    <row r="4" spans="1:2" x14ac:dyDescent="0.25">
      <c r="A4" s="84">
        <v>41640</v>
      </c>
      <c r="B4" s="148">
        <v>1.7783735478105411E-2</v>
      </c>
    </row>
    <row r="5" spans="1:2" x14ac:dyDescent="0.25">
      <c r="A5" s="85">
        <v>41671</v>
      </c>
      <c r="B5" s="149">
        <v>2.1114514265199169E-2</v>
      </c>
    </row>
    <row r="6" spans="1:2" x14ac:dyDescent="0.25">
      <c r="A6" s="84">
        <v>41699</v>
      </c>
      <c r="B6" s="148">
        <v>2.0033932965539014E-2</v>
      </c>
    </row>
    <row r="7" spans="1:2" x14ac:dyDescent="0.25">
      <c r="A7" s="85">
        <v>41730</v>
      </c>
      <c r="B7" s="149">
        <v>1.8381654125250169E-2</v>
      </c>
    </row>
    <row r="8" spans="1:2" x14ac:dyDescent="0.25">
      <c r="A8" s="84">
        <v>41760</v>
      </c>
      <c r="B8" s="148">
        <v>1.6663141842629514E-2</v>
      </c>
    </row>
    <row r="9" spans="1:2" x14ac:dyDescent="0.25">
      <c r="A9" s="85">
        <v>41791</v>
      </c>
      <c r="B9" s="149">
        <v>1.6404177626832661E-2</v>
      </c>
    </row>
    <row r="10" spans="1:2" x14ac:dyDescent="0.25">
      <c r="A10" s="84">
        <v>41821</v>
      </c>
      <c r="B10" s="148">
        <v>1.1804664335973714E-2</v>
      </c>
    </row>
    <row r="11" spans="1:2" x14ac:dyDescent="0.25">
      <c r="A11" s="85">
        <v>41852</v>
      </c>
      <c r="B11" s="149">
        <v>1.0595982586789843E-2</v>
      </c>
    </row>
    <row r="12" spans="1:2" x14ac:dyDescent="0.25">
      <c r="A12" s="84">
        <v>41883</v>
      </c>
      <c r="B12" s="148">
        <v>1.1994664138379685E-2</v>
      </c>
    </row>
    <row r="13" spans="1:2" x14ac:dyDescent="0.25">
      <c r="A13" s="85">
        <v>41913</v>
      </c>
      <c r="B13" s="149">
        <v>1.4169639318271976E-2</v>
      </c>
    </row>
    <row r="14" spans="1:2" x14ac:dyDescent="0.25">
      <c r="A14" s="84">
        <v>41944</v>
      </c>
      <c r="B14" s="148">
        <v>1.1227577737818573E-2</v>
      </c>
    </row>
    <row r="15" spans="1:2" x14ac:dyDescent="0.25">
      <c r="A15" s="85">
        <v>41974</v>
      </c>
      <c r="B15" s="149">
        <v>1.0863976018292698E-2</v>
      </c>
    </row>
    <row r="16" spans="1:2" x14ac:dyDescent="0.25">
      <c r="A16" s="84">
        <v>42005</v>
      </c>
      <c r="B16" s="148">
        <v>1.2095003951180905E-2</v>
      </c>
    </row>
    <row r="17" spans="1:2" x14ac:dyDescent="0.25">
      <c r="A17" s="85">
        <v>42036</v>
      </c>
      <c r="B17" s="149">
        <v>8.9985167280117739E-3</v>
      </c>
    </row>
    <row r="18" spans="1:2" x14ac:dyDescent="0.25">
      <c r="A18" s="84">
        <v>42064</v>
      </c>
      <c r="B18" s="148">
        <v>8.5149038355620821E-3</v>
      </c>
    </row>
    <row r="19" spans="1:2" x14ac:dyDescent="0.25">
      <c r="A19" s="85">
        <v>42095</v>
      </c>
      <c r="B19" s="149">
        <v>6.9169201040830686E-3</v>
      </c>
    </row>
    <row r="20" spans="1:2" x14ac:dyDescent="0.25">
      <c r="A20" s="84">
        <v>42125</v>
      </c>
      <c r="B20" s="148">
        <v>3.3393185600421038E-3</v>
      </c>
    </row>
    <row r="21" spans="1:2" x14ac:dyDescent="0.25">
      <c r="A21" s="85">
        <v>42156</v>
      </c>
      <c r="B21" s="149">
        <v>1.8891206307261044E-3</v>
      </c>
    </row>
    <row r="22" spans="1:2" x14ac:dyDescent="0.25">
      <c r="A22" s="84">
        <v>42186</v>
      </c>
      <c r="B22" s="148">
        <v>2.952271608988033E-3</v>
      </c>
    </row>
    <row r="23" spans="1:2" x14ac:dyDescent="0.25">
      <c r="A23" s="85">
        <v>42217</v>
      </c>
      <c r="B23" s="149">
        <v>2.2412944842289395E-3</v>
      </c>
    </row>
    <row r="24" spans="1:2" x14ac:dyDescent="0.25">
      <c r="A24" s="84">
        <v>42248</v>
      </c>
      <c r="B24" s="148">
        <v>-1.7430143253990282E-3</v>
      </c>
    </row>
    <row r="25" spans="1:2" x14ac:dyDescent="0.25">
      <c r="A25" s="85">
        <v>42278</v>
      </c>
      <c r="B25" s="149">
        <v>-3.0613906529881607E-3</v>
      </c>
    </row>
    <row r="26" spans="1:2" x14ac:dyDescent="0.25">
      <c r="A26" s="84">
        <v>42309</v>
      </c>
      <c r="B26" s="148">
        <v>-5.6815717569501656E-3</v>
      </c>
    </row>
    <row r="27" spans="1:2" x14ac:dyDescent="0.25">
      <c r="A27" s="85">
        <v>42339</v>
      </c>
      <c r="B27" s="149">
        <v>-6.4504956924542611E-3</v>
      </c>
    </row>
    <row r="28" spans="1:2" x14ac:dyDescent="0.25">
      <c r="A28" s="84">
        <v>42370</v>
      </c>
      <c r="B28" s="148">
        <v>-1.1364868675038498E-2</v>
      </c>
    </row>
    <row r="29" spans="1:2" x14ac:dyDescent="0.25">
      <c r="A29" s="85">
        <v>42401</v>
      </c>
      <c r="B29" s="149">
        <v>-1.2326589280658551E-2</v>
      </c>
    </row>
    <row r="30" spans="1:2" x14ac:dyDescent="0.25">
      <c r="A30" s="84">
        <v>42430</v>
      </c>
      <c r="B30" s="148">
        <v>-1.4625088744470549E-2</v>
      </c>
    </row>
    <row r="31" spans="1:2" x14ac:dyDescent="0.25">
      <c r="A31" s="85">
        <v>42461</v>
      </c>
      <c r="B31" s="149">
        <v>-1.6333918504868539E-2</v>
      </c>
    </row>
    <row r="32" spans="1:2" x14ac:dyDescent="0.25">
      <c r="A32" s="84">
        <v>42491</v>
      </c>
      <c r="B32" s="148">
        <v>-1.3236433474099973E-2</v>
      </c>
    </row>
    <row r="33" spans="1:2" x14ac:dyDescent="0.25">
      <c r="A33" s="85">
        <v>42522</v>
      </c>
      <c r="B33" s="149">
        <v>-1.4942779291553188E-2</v>
      </c>
    </row>
    <row r="34" spans="1:2" x14ac:dyDescent="0.25">
      <c r="A34" s="84">
        <v>42552</v>
      </c>
      <c r="B34" s="148">
        <v>-1.8021259198691797E-2</v>
      </c>
    </row>
    <row r="35" spans="1:2" x14ac:dyDescent="0.25">
      <c r="A35" s="85">
        <v>42583</v>
      </c>
      <c r="B35" s="149">
        <v>-2.1162866804843472E-2</v>
      </c>
    </row>
    <row r="36" spans="1:2" x14ac:dyDescent="0.25">
      <c r="A36" s="84">
        <v>42614</v>
      </c>
      <c r="B36" s="148">
        <v>-2.4030119495825786E-2</v>
      </c>
    </row>
    <row r="37" spans="1:2" x14ac:dyDescent="0.25">
      <c r="A37" s="85">
        <v>42644</v>
      </c>
      <c r="B37" s="149">
        <v>-2.5535482887415251E-2</v>
      </c>
    </row>
    <row r="38" spans="1:2" x14ac:dyDescent="0.25">
      <c r="A38" s="84">
        <v>42675</v>
      </c>
      <c r="B38" s="148">
        <v>-2.0598883363866394E-2</v>
      </c>
    </row>
    <row r="39" spans="1:2" x14ac:dyDescent="0.25">
      <c r="A39" s="85">
        <v>42705</v>
      </c>
      <c r="B39" s="149">
        <v>-2.1013071895424784E-2</v>
      </c>
    </row>
    <row r="40" spans="1:2" x14ac:dyDescent="0.25">
      <c r="A40" s="84">
        <v>42736</v>
      </c>
      <c r="B40" s="148">
        <v>-1.8614395717701737E-2</v>
      </c>
    </row>
    <row r="41" spans="1:2" x14ac:dyDescent="0.25">
      <c r="A41" s="85">
        <v>42767</v>
      </c>
      <c r="B41" s="149">
        <v>-1.9117549778395193E-2</v>
      </c>
    </row>
    <row r="42" spans="1:2" x14ac:dyDescent="0.25">
      <c r="A42" s="84">
        <v>42795</v>
      </c>
      <c r="B42" s="148">
        <v>-1.81453400727144E-2</v>
      </c>
    </row>
    <row r="43" spans="1:2" x14ac:dyDescent="0.25">
      <c r="A43" s="85">
        <v>42826</v>
      </c>
      <c r="B43" s="149">
        <v>-1.4864819926174722E-2</v>
      </c>
    </row>
    <row r="44" spans="1:2" x14ac:dyDescent="0.25">
      <c r="A44" s="84">
        <v>42856</v>
      </c>
      <c r="B44" s="148">
        <v>-1.2219666474985624E-2</v>
      </c>
    </row>
    <row r="45" spans="1:2" x14ac:dyDescent="0.25">
      <c r="A45" s="85">
        <v>42887</v>
      </c>
      <c r="B45" s="149">
        <v>-5.6097102202945504E-3</v>
      </c>
    </row>
    <row r="46" spans="1:2" x14ac:dyDescent="0.25">
      <c r="A46" s="84">
        <v>42917</v>
      </c>
      <c r="B46" s="148">
        <v>2.7422506439294114E-3</v>
      </c>
    </row>
    <row r="47" spans="1:2" x14ac:dyDescent="0.25">
      <c r="A47" s="85">
        <v>42948</v>
      </c>
      <c r="B47" s="149">
        <v>1.0921653850440194E-2</v>
      </c>
    </row>
    <row r="48" spans="1:2" x14ac:dyDescent="0.25">
      <c r="A48" s="84">
        <v>42979</v>
      </c>
      <c r="B48" s="148">
        <v>1.6995963458678487E-2</v>
      </c>
    </row>
    <row r="49" spans="1:2" x14ac:dyDescent="0.25">
      <c r="A49" s="85">
        <v>43009</v>
      </c>
      <c r="B49" s="149">
        <v>1.9164580725907321E-2</v>
      </c>
    </row>
    <row r="50" spans="1:2" x14ac:dyDescent="0.25">
      <c r="A50" s="84">
        <v>43040</v>
      </c>
      <c r="B50" s="148">
        <v>1.9985525803039472E-2</v>
      </c>
    </row>
    <row r="51" spans="1:2" x14ac:dyDescent="0.25">
      <c r="A51" s="85">
        <v>43070</v>
      </c>
      <c r="B51" s="149">
        <v>2.1130286744333482E-2</v>
      </c>
    </row>
    <row r="52" spans="1:2" x14ac:dyDescent="0.25">
      <c r="A52" s="84">
        <v>43101</v>
      </c>
      <c r="B52" s="148">
        <v>2.1281114128916201E-2</v>
      </c>
    </row>
    <row r="53" spans="1:2" x14ac:dyDescent="0.25">
      <c r="A53" s="85">
        <v>43132</v>
      </c>
      <c r="B53" s="149">
        <v>2.0288193507778107E-2</v>
      </c>
    </row>
    <row r="54" spans="1:2" x14ac:dyDescent="0.25">
      <c r="A54" s="84">
        <v>43160</v>
      </c>
      <c r="B54" s="148">
        <v>1.9112882285869048E-2</v>
      </c>
    </row>
    <row r="55" spans="1:2" x14ac:dyDescent="0.25">
      <c r="A55" s="85">
        <v>43191</v>
      </c>
      <c r="B55" s="149">
        <v>1.7519578719956685E-2</v>
      </c>
    </row>
    <row r="56" spans="1:2" x14ac:dyDescent="0.25">
      <c r="A56" s="84">
        <v>43221</v>
      </c>
      <c r="B56" s="148">
        <v>1.4139695263257979E-2</v>
      </c>
    </row>
    <row r="57" spans="1:2" x14ac:dyDescent="0.25">
      <c r="A57" s="85">
        <v>43252</v>
      </c>
      <c r="B57" s="149">
        <v>1.1894694676873874E-2</v>
      </c>
    </row>
    <row r="58" spans="1:2" x14ac:dyDescent="0.25">
      <c r="A58" s="84">
        <v>43282</v>
      </c>
      <c r="B58" s="148">
        <v>1.1603317131500646E-2</v>
      </c>
    </row>
    <row r="59" spans="1:2" x14ac:dyDescent="0.25">
      <c r="A59" s="85">
        <v>43313</v>
      </c>
      <c r="B59" s="150">
        <v>1.1906074302723058E-2</v>
      </c>
    </row>
    <row r="60" spans="1:2" x14ac:dyDescent="0.25">
      <c r="A60" s="84">
        <v>43344</v>
      </c>
      <c r="B60" s="151">
        <v>1.5172671599617438E-2</v>
      </c>
    </row>
    <row r="61" spans="1:2" x14ac:dyDescent="0.25">
      <c r="A61" s="85">
        <v>43374</v>
      </c>
      <c r="B61" s="150">
        <v>1.5525805072201582E-2</v>
      </c>
    </row>
    <row r="62" spans="1:2" x14ac:dyDescent="0.25">
      <c r="A62" s="84">
        <v>43405</v>
      </c>
      <c r="B62" s="151">
        <v>1.4245169741294639E-2</v>
      </c>
    </row>
    <row r="63" spans="1:2" x14ac:dyDescent="0.25">
      <c r="A63" s="85">
        <v>43435</v>
      </c>
      <c r="B63" s="150">
        <v>1.0526315789473717E-2</v>
      </c>
    </row>
    <row r="64" spans="1:2" x14ac:dyDescent="0.25">
      <c r="A64" s="84">
        <v>43466</v>
      </c>
      <c r="B64" s="151">
        <v>1.0046731529007369E-2</v>
      </c>
    </row>
    <row r="65" spans="1:2" x14ac:dyDescent="0.25">
      <c r="A65" s="85">
        <v>43497</v>
      </c>
      <c r="B65" s="150">
        <v>1.2195256298679125E-2</v>
      </c>
    </row>
    <row r="66" spans="1:2" x14ac:dyDescent="0.25">
      <c r="A66" s="84">
        <v>43525</v>
      </c>
      <c r="B66" s="151">
        <v>1.7624512584190066E-2</v>
      </c>
    </row>
    <row r="67" spans="1:2" x14ac:dyDescent="0.25">
      <c r="A67" s="85">
        <v>43556</v>
      </c>
      <c r="B67" s="150">
        <v>2.1409061252474215E-2</v>
      </c>
    </row>
    <row r="68" spans="1:2" x14ac:dyDescent="0.25">
      <c r="A68" s="84">
        <v>43586</v>
      </c>
      <c r="B68" s="151">
        <v>2.6063630141522909E-2</v>
      </c>
    </row>
    <row r="69" spans="1:2" x14ac:dyDescent="0.25">
      <c r="A69" s="85">
        <v>43617</v>
      </c>
      <c r="B69" s="150">
        <v>2.6401732991719884E-2</v>
      </c>
    </row>
    <row r="70" spans="1:2" ht="15.75" thickBot="1" x14ac:dyDescent="0.3">
      <c r="A70" s="88">
        <v>43647</v>
      </c>
      <c r="B70" s="152">
        <v>2.4264778311644308E-2</v>
      </c>
    </row>
    <row r="71" spans="1:2" x14ac:dyDescent="0.25">
      <c r="A71" s="141" t="s">
        <v>25</v>
      </c>
      <c r="B71" s="164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38</vt:i4>
      </vt:variant>
    </vt:vector>
  </HeadingPairs>
  <TitlesOfParts>
    <vt:vector size="38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Gráficos 13 e 14</vt:lpstr>
      <vt:lpstr>Gráficos 15 e 16</vt:lpstr>
      <vt:lpstr>Gráfico 17</vt:lpstr>
      <vt:lpstr>Gráfico 18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18</vt:lpstr>
      <vt:lpstr>Tabela 19</vt:lpstr>
      <vt:lpstr>Tabela 20</vt:lpstr>
      <vt:lpstr>Tabela 21</vt:lpstr>
      <vt:lpstr>Projeções da IFI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2019-02-19T20:12:36Z</dcterms:created>
  <dcterms:modified xsi:type="dcterms:W3CDTF">2019-09-19T22:09:54Z</dcterms:modified>
</cp:coreProperties>
</file>